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8.01.23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<sst xmlns="http://schemas.openxmlformats.org/spreadsheetml/2006/main" uniqueCount="181">
  <si>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</si>
  <si>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</si>
  <si>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</si>
  <si>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</si>
  <si>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</si>
  <si>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</si>
  <si>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</si>
  <si>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</si>
  <si>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</si>
  <si>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</si>
  <si>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января</t>
  </si>
  <si>
    <t>по ОКПО</t>
  </si>
  <si>
    <t>28 января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</si>
  <si>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</si>
  <si>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</si>
  <si>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</si>
  <si>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</si>
  <si>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</si>
  <si>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</si>
  <si>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</si>
  <si>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</si>
  <si>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городского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</si>
  <si>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</si>
  <si>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</si>
  <si>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</si>
  <si>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</si>
  <si>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</si>
  <si>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</si>
  <si>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</si>
  <si>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</si>
  <si>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</si>
  <si>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</si>
  <si>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</si>
  <si>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</si>
  <si>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</si>
  <si>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</si>
  <si>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</si>
  <si>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</si>
  <si>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</si>
  <si>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</si>
  <si>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</si>
  <si>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</si>
  <si>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</si>
  <si>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</si>
  <si>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</si>
  <si>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 xml:space="preserve">батон </t>
  </si>
  <si>
    <t>каша овсяная молочная</t>
  </si>
  <si>
    <t>яблоко</t>
  </si>
  <si>
    <t>солёный помидор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</si>
  <si>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</si>
  <si>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</si>
  <si>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</si>
  <si>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</si>
  <si>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</si>
  <si>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</si>
  <si>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</si>
  <si>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</si>
  <si>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</si>
  <si>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</si>
  <si>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</si>
  <si>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</si>
  <si>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</si>
  <si>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</si>
  <si>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150\20</t>
  </si>
  <si>
    <t>150\25</t>
  </si>
  <si>
    <t>180\20</t>
  </si>
  <si>
    <t>180\30</t>
  </si>
  <si>
    <t>130\10</t>
  </si>
  <si>
    <t>140\20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</si>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</sst>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c1a4fb2a9b008448548e8ab0913671e1.png"/><Relationship Id="rId2" Type="http://schemas.openxmlformats.org/officeDocument/2006/relationships/image" Target="../media/f2ada33c9ff0d1bc04107871e14fe83c2.jpeg"/><Relationship Id="rId3" Type="http://schemas.openxmlformats.org/officeDocument/2006/relationships/image" Target="../media/ac88e4f66109c4ab5329873e82d87ca13.jpeg"/><Relationship Id="rId4" Type="http://schemas.openxmlformats.org/officeDocument/2006/relationships/image" Target="../media/90f285d99834abe2a165328e1ca544204.jpeg"/><Relationship Id="rId5" Type="http://schemas.openxmlformats.org/officeDocument/2006/relationships/image" Target="../media/80eb92825c9c58430c2f473c4f89a2465.png"/><Relationship Id="rId6" Type="http://schemas.openxmlformats.org/officeDocument/2006/relationships/image" Target="../media/d528cadae39a86e46dbbdeb46a80cfc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838023</xdr:colOff>
      <xdr:row>1</xdr:row>
      <xdr:rowOff>0</xdr:rowOff>
    </xdr:from>
    <xdr:ext cx="666750" cy="7143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164641</xdr:colOff>
      <xdr:row>8</xdr:row>
      <xdr:rowOff>97668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1106388</xdr:colOff>
      <xdr:row>140</xdr:row>
      <xdr:rowOff>76349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146372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657225" cy="7239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28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5</v>
      </c>
      <c r="G11" s="159"/>
      <c r="H11" s="160"/>
      <c r="I11" s="160"/>
      <c r="J11" s="160"/>
      <c r="K11" s="160"/>
      <c r="L11" s="160">
        <v>5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30</v>
      </c>
      <c r="G12" s="161"/>
      <c r="H12" s="161"/>
      <c r="I12" s="161"/>
      <c r="J12" s="161"/>
      <c r="K12" s="161"/>
      <c r="L12" s="161">
        <v>30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35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35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45</v>
      </c>
      <c r="E19" s="177" t="s">
        <v>46</v>
      </c>
      <c r="F19" s="178" t="s">
        <v>44</v>
      </c>
      <c r="G19" s="178" t="s">
        <v>45</v>
      </c>
      <c r="H19" s="177" t="s">
        <v>47</v>
      </c>
      <c r="I19" s="177" t="s">
        <v>47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>
        <v>30</v>
      </c>
      <c r="E24" s="60">
        <v>150</v>
      </c>
      <c r="F24" s="61">
        <v>200</v>
      </c>
      <c r="G24" s="60">
        <v>50</v>
      </c>
      <c r="H24" s="62">
        <v>135</v>
      </c>
      <c r="I24" s="63">
        <v>135</v>
      </c>
      <c r="J24" s="60">
        <v>30</v>
      </c>
      <c r="K24" s="60" t="s">
        <v>63</v>
      </c>
      <c r="L24" s="60">
        <v>50</v>
      </c>
      <c r="M24" s="60">
        <v>110</v>
      </c>
      <c r="N24" s="60">
        <v>30</v>
      </c>
      <c r="O24" s="60" t="s">
        <v>64</v>
      </c>
      <c r="P24" s="60">
        <v>50</v>
      </c>
      <c r="Q24" s="60" t="s">
        <v>65</v>
      </c>
      <c r="R24" s="60">
        <v>70</v>
      </c>
      <c r="S24" s="60">
        <v>110</v>
      </c>
      <c r="T24" s="60">
        <v>50</v>
      </c>
      <c r="U24" s="60" t="s">
        <v>66</v>
      </c>
      <c r="V24" s="59"/>
      <c r="W24" s="60" t="s">
        <v>67</v>
      </c>
      <c r="X24" s="60">
        <v>150</v>
      </c>
      <c r="Y24" s="60"/>
      <c r="Z24" s="61" t="s">
        <v>68</v>
      </c>
      <c r="AA24" s="60">
        <v>170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69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70</v>
      </c>
      <c r="AF25" s="183" t="s">
        <v>71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72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73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74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75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76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77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78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79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70</v>
      </c>
      <c r="AF35" s="195" t="s">
        <v>80</v>
      </c>
      <c r="AG35" s="184">
        <f>(B36+C36+D36+H36+J36+K36+L36+M36+N36+O36+V36+W36+X36)/1000</f>
        <v>0.23</v>
      </c>
      <c r="AH35" s="185">
        <f>(E36+F36+G36+I36+P36+Q36+R36+S36+T36+U36+Y36+Z36+AA36)/1000</f>
        <v>1.95</v>
      </c>
      <c r="AI35" s="186">
        <f>(AB36+AC36+AD36)/1000</f>
        <v>0</v>
      </c>
      <c r="AJ35" s="196">
        <f>SUM(AG35:AI36)</f>
        <v>2.18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230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1950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81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82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83</v>
      </c>
      <c r="B39" s="92">
        <v>3.47</v>
      </c>
      <c r="C39" s="87"/>
      <c r="D39" s="87"/>
      <c r="E39" s="87">
        <v>4</v>
      </c>
      <c r="F39" s="87"/>
      <c r="G39" s="89"/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70</v>
      </c>
      <c r="AF39" s="195" t="s">
        <v>84</v>
      </c>
      <c r="AG39" s="184">
        <f>(B40+C40+D40+H40+J40+K40+L40+M40+N40+O40+V40+W40+X40)/1000</f>
        <v>0.0631</v>
      </c>
      <c r="AH39" s="185">
        <f>(E40+F40+G40+I40+P40+Q40+R40+S40+T40+U40+Y40+Z40+AA40)/1000</f>
        <v>0.457</v>
      </c>
      <c r="AI39" s="186">
        <f>(AB40+AC40+AD40)/1000</f>
        <v>0</v>
      </c>
      <c r="AJ39" s="196">
        <f>SUM(AG39:AI40)</f>
        <v>0.5201</v>
      </c>
    </row>
    <row r="40" spans="1:38" customHeight="1" ht="9.4">
      <c r="A40" s="193"/>
      <c r="B40" s="79">
        <f>B39*F11</f>
        <v>17.35</v>
      </c>
      <c r="C40" s="80">
        <f>C39*F11</f>
        <v>0</v>
      </c>
      <c r="D40" s="80">
        <f>D39*F11</f>
        <v>0</v>
      </c>
      <c r="E40" s="80">
        <f>E39*F12</f>
        <v>120</v>
      </c>
      <c r="F40" s="80">
        <f>F39*F12</f>
        <v>0</v>
      </c>
      <c r="G40" s="81">
        <f>G39*F12</f>
        <v>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3.5</v>
      </c>
      <c r="L40" s="80"/>
      <c r="M40" s="80">
        <f>M39*F11</f>
        <v>24.75</v>
      </c>
      <c r="N40" s="80">
        <f>N39*F11</f>
        <v>7.5</v>
      </c>
      <c r="O40" s="80">
        <f>O39*F11</f>
        <v>0</v>
      </c>
      <c r="P40" s="80">
        <f>P39*F12</f>
        <v>0</v>
      </c>
      <c r="Q40" s="80">
        <f>Q39*F12</f>
        <v>21</v>
      </c>
      <c r="R40" s="80">
        <f>R39*F12</f>
        <v>0</v>
      </c>
      <c r="S40" s="80">
        <f>S39*F12</f>
        <v>177</v>
      </c>
      <c r="T40" s="82">
        <f>T39*F12</f>
        <v>75</v>
      </c>
      <c r="U40" s="83">
        <f>U39*F12</f>
        <v>0</v>
      </c>
      <c r="V40" s="79">
        <f>V39*F11</f>
        <v>0</v>
      </c>
      <c r="W40" s="80">
        <v>10</v>
      </c>
      <c r="X40" s="80">
        <f>X39*F11</f>
        <v>0</v>
      </c>
      <c r="Y40" s="80">
        <f>Y39*F12</f>
        <v>0</v>
      </c>
      <c r="Z40" s="80">
        <v>64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85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86</v>
      </c>
      <c r="AG41" s="204">
        <f>B42+C42+D42+H42+J42+K42+L42+M42+N42+O42+V42+W42+X42</f>
        <v>0.025</v>
      </c>
      <c r="AH41" s="205">
        <f>E42+F42+G42+I42+P42+Q42+R42+S42+T42+U42+Y42+Z42+AA42</f>
        <v>0.18</v>
      </c>
      <c r="AI41" s="206">
        <f>AB42+AC42+AD42</f>
        <v>0</v>
      </c>
      <c r="AJ41" s="205">
        <f>SUM(AG41:AI42)</f>
        <v>0.205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</v>
      </c>
      <c r="L42" s="107">
        <f>L41*F11</f>
        <v>0.015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0.06</v>
      </c>
      <c r="R42" s="107">
        <v>0.12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87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88</v>
      </c>
      <c r="AF43" s="203" t="s">
        <v>89</v>
      </c>
      <c r="AG43" s="204">
        <f>B44+C44+D44+H44+J44+K44+L44+M44+N44+O44+V44+W44+X44</f>
        <v>1.555</v>
      </c>
      <c r="AH43" s="205">
        <f>E44+F44+G44+I44+P44+Q44+R44+S44+T44+U44+Y44+Z44+AA44</f>
        <v>10.445</v>
      </c>
      <c r="AI43" s="206">
        <f>AB44+AC44+AD44</f>
        <v>0</v>
      </c>
      <c r="AJ43" s="205">
        <f>SUM(AG43:AI44)</f>
        <v>12</v>
      </c>
    </row>
    <row r="44" spans="1:38" customHeight="1" ht="9.4">
      <c r="A44" s="193"/>
      <c r="B44" s="106">
        <v>0.57</v>
      </c>
      <c r="C44" s="107">
        <f>C43*F11</f>
        <v>0.9</v>
      </c>
      <c r="D44" s="107">
        <f>D43*F11</f>
        <v>0</v>
      </c>
      <c r="E44" s="107">
        <f>E43*F12</f>
        <v>3.9</v>
      </c>
      <c r="F44" s="107">
        <v>5.975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0.05</v>
      </c>
      <c r="L44" s="107">
        <f>L43*F11</f>
        <v>0.035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0.3</v>
      </c>
      <c r="R44" s="107">
        <f>R43*F12</f>
        <v>0.27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90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70</v>
      </c>
      <c r="AF45" s="195" t="s">
        <v>91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92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0.176</v>
      </c>
      <c r="AB47" s="97"/>
      <c r="AC47" s="97"/>
      <c r="AD47" s="105"/>
      <c r="AE47" s="207" t="s">
        <v>88</v>
      </c>
      <c r="AF47" s="203" t="s">
        <v>93</v>
      </c>
      <c r="AG47" s="204">
        <f>B48+C48+D48+H48+J48+K48+L48+M48+N48+O48+V48+W48+X48</f>
        <v>0.775</v>
      </c>
      <c r="AH47" s="205">
        <f>E48+F48+G48+I48+P48+Q48+R48+S48+T48+U48+Y48+Z48+AA48</f>
        <v>5.225</v>
      </c>
      <c r="AI47" s="206">
        <f>AB48+AC48+AD48</f>
        <v>0</v>
      </c>
      <c r="AJ47" s="205">
        <f>SUM(AG47:AI48)</f>
        <v>6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0.775</v>
      </c>
      <c r="Y48" s="107">
        <f>Y47*F12</f>
        <v>0</v>
      </c>
      <c r="Z48" s="107">
        <f>Z47*F12</f>
        <v>0</v>
      </c>
      <c r="AA48" s="112">
        <v>5.225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94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70</v>
      </c>
      <c r="AF49" s="195" t="s">
        <v>95</v>
      </c>
      <c r="AG49" s="208">
        <f>(B50+C50+D50+H50+J50+K50+L50+M50+N50+O50+V50+W50+X50)/1000</f>
        <v>0.025</v>
      </c>
      <c r="AH49" s="196">
        <f>(E50+F50+G50+I50+P50+Q50+R50+S50+T50+U50+Y50+Z50+AA50)/1000</f>
        <v>0.145</v>
      </c>
      <c r="AI49" s="209">
        <f>(AB50+AC50+AD50)/1000</f>
        <v>0</v>
      </c>
      <c r="AJ49" s="196">
        <f>SUM(AG49:AI50)</f>
        <v>0.17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25</v>
      </c>
      <c r="X50" s="80">
        <f>X49*F11</f>
        <v>0</v>
      </c>
      <c r="Y50" s="80">
        <f>Y49*F12</f>
        <v>0</v>
      </c>
      <c r="Z50" s="80">
        <v>145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96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127</v>
      </c>
      <c r="AA51" s="90"/>
      <c r="AB51" s="87"/>
      <c r="AC51" s="87"/>
      <c r="AD51" s="94"/>
      <c r="AE51" s="194"/>
      <c r="AF51" s="195" t="s">
        <v>97</v>
      </c>
      <c r="AG51" s="208">
        <f>(B52+C52+D52+H52+J52+K52+L52+M52+N52+O52+V52+W52+X52)/1000</f>
        <v>0.59</v>
      </c>
      <c r="AH51" s="196">
        <f>(E52+F52+G52+I52+P52+Q52+R52+S52+T52+U52+Y52+Z52+AA52)/1000</f>
        <v>3.81</v>
      </c>
      <c r="AI51" s="209">
        <f>(AB52+AC52+AD52)/1000</f>
        <v>0</v>
      </c>
      <c r="AJ51" s="196">
        <f>SUM(AG51:AI52)</f>
        <v>4.4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590</v>
      </c>
      <c r="X52" s="80">
        <f>X51*F11</f>
        <v>0</v>
      </c>
      <c r="Y52" s="80">
        <f>Y51*F12</f>
        <v>0</v>
      </c>
      <c r="Z52" s="80">
        <v>3810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98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99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100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101</v>
      </c>
      <c r="AF55" s="195" t="s">
        <v>102</v>
      </c>
      <c r="AG55" s="212">
        <f>B56+C56+D56+H56+J56+K56+L56+M56+N56+O56+V56+W56+X56</f>
        <v>1.5</v>
      </c>
      <c r="AH55" s="211">
        <f>E56+F56+G56+I56+P56+Q56+R56+S56+T56+U56+Y56+Z56+AA56</f>
        <v>9.5</v>
      </c>
      <c r="AI55" s="210">
        <f>AB56+AC56+AD56</f>
        <v>0</v>
      </c>
      <c r="AJ55" s="211">
        <f>SUM(AG55:AI56)</f>
        <v>11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0.75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1.5</v>
      </c>
      <c r="R56" s="80">
        <v>4.5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0.5</v>
      </c>
      <c r="X56" s="80">
        <f>X55*F11</f>
        <v>0</v>
      </c>
      <c r="Y56" s="80">
        <f>Y55*F12</f>
        <v>0</v>
      </c>
      <c r="Z56" s="80">
        <v>3.5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103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/>
      <c r="M57" s="87"/>
      <c r="N57" s="87">
        <v>1.5</v>
      </c>
      <c r="O57" s="87"/>
      <c r="P57" s="87"/>
      <c r="Q57" s="87">
        <v>6.16</v>
      </c>
      <c r="R57" s="86"/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104</v>
      </c>
      <c r="AG57" s="208">
        <f>(B58+C58+D58+H58+J58+K58+L58+M58+N58+O58+V58+W58+X58)/1000</f>
        <v>0.0823</v>
      </c>
      <c r="AH57" s="196">
        <f>(E58+F58+G58+I58+P58+Q58+R58+S58+T58+U58+Y58+Z58+AA58)/1000</f>
        <v>0.5678</v>
      </c>
      <c r="AI57" s="209">
        <f>(AB58+AC58+AD58)/1000</f>
        <v>0</v>
      </c>
      <c r="AJ57" s="196">
        <f>SUM(AG57:AI58)</f>
        <v>0.6501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30.8</v>
      </c>
      <c r="L58" s="80">
        <f>L57*F11</f>
        <v>0</v>
      </c>
      <c r="M58" s="80">
        <f>M57*F11</f>
        <v>0</v>
      </c>
      <c r="N58" s="80">
        <f>N57*F11</f>
        <v>7.5</v>
      </c>
      <c r="O58" s="80">
        <f>O57*F11</f>
        <v>0</v>
      </c>
      <c r="P58" s="80">
        <f>P57*F12</f>
        <v>0</v>
      </c>
      <c r="Q58" s="80">
        <f>Q57*F12</f>
        <v>184.8</v>
      </c>
      <c r="R58" s="80"/>
      <c r="S58" s="80">
        <f>S57*F12</f>
        <v>0</v>
      </c>
      <c r="T58" s="82">
        <f>T57*F12</f>
        <v>75</v>
      </c>
      <c r="U58" s="83">
        <f>U57*F12</f>
        <v>0</v>
      </c>
      <c r="V58" s="79">
        <f>V57*F11</f>
        <v>0</v>
      </c>
      <c r="W58" s="80">
        <v>44</v>
      </c>
      <c r="X58" s="80">
        <f>X57*F11</f>
        <v>0</v>
      </c>
      <c r="Y58" s="80">
        <f>Y57*F12</f>
        <v>0</v>
      </c>
      <c r="Z58" s="80">
        <v>308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105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106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107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</v>
      </c>
      <c r="N61" s="87"/>
      <c r="O61" s="87"/>
      <c r="P61" s="87"/>
      <c r="Q61" s="87"/>
      <c r="R61" s="86"/>
      <c r="S61" s="86">
        <v>50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70</v>
      </c>
      <c r="AF61" s="195" t="s">
        <v>108</v>
      </c>
      <c r="AG61" s="208">
        <f>(B62+C62+D62+H62+J62+K62+L62+M62+N62+O62+V62+W62+X62)/1000</f>
        <v>0.25</v>
      </c>
      <c r="AH61" s="196">
        <f>(E62+F62+G62+I62+P62+Q62+R62+S62+T62+U62+Y62+Z62+AA62)/1000</f>
        <v>1.5</v>
      </c>
      <c r="AI61" s="209">
        <f>(AB62+AC62+AD62)/1000</f>
        <v>0</v>
      </c>
      <c r="AJ61" s="196">
        <f>SUM(AG61:AI62)</f>
        <v>1.75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250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1500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109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110</v>
      </c>
      <c r="AG63" s="208">
        <f>(B64+C64+D64+H64+J64+K64+L64+M64+N64+O64+V64+W64+X64)/1000</f>
        <v>0.05</v>
      </c>
      <c r="AH63" s="196">
        <f>(E64+F64+G64+I64+P64+Q64+R64+S64+T64+U64+Y64+Z64+AA64)/1000</f>
        <v>0.33</v>
      </c>
      <c r="AI63" s="209">
        <f>(AB64+AC64+AD64)/1000</f>
        <v>0</v>
      </c>
      <c r="AJ63" s="196">
        <f>SUM(AG63:AI64)</f>
        <v>0.38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50</v>
      </c>
      <c r="X64" s="80">
        <f>X63*F11</f>
        <v>0</v>
      </c>
      <c r="Y64" s="80">
        <f>Y63*F12</f>
        <v>0</v>
      </c>
      <c r="Z64" s="80">
        <f>Z63*F12</f>
        <v>330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111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112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113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114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9.4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9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115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батон 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батон </v>
      </c>
      <c r="H74" s="220" t="str">
        <f>H19</f>
        <v>яблоко</v>
      </c>
      <c r="I74" s="221" t="str">
        <f>I19</f>
        <v>яблоко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116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117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118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119</v>
      </c>
      <c r="AG80" s="184">
        <f>(B81+C81+D81+H81+J81+K81+L81+M81+N81+O81+V81+W81+X81)/1000</f>
        <v>0.06</v>
      </c>
      <c r="AH80" s="185">
        <f>(E81+F81+G81+I81+P81+Q81+R81+S81+T81+U81+Y81+Z81+AA81)/1000</f>
        <v>0.45</v>
      </c>
      <c r="AI80" s="186">
        <f>(AB81+AC81+AD81)/1000</f>
        <v>0</v>
      </c>
      <c r="AJ80" s="196">
        <f>SUM(AG80:AI81)</f>
        <v>0.51</v>
      </c>
    </row>
    <row r="81" spans="1:38" customHeight="1" ht="9.4">
      <c r="A81" s="229"/>
      <c r="B81" s="79">
        <v>60</v>
      </c>
      <c r="C81" s="80">
        <f>C80*F11</f>
        <v>0</v>
      </c>
      <c r="D81" s="80">
        <f>D80*F11</f>
        <v>0</v>
      </c>
      <c r="E81" s="80">
        <f>E80*F12</f>
        <v>450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120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121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122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10</v>
      </c>
      <c r="X84" s="87"/>
      <c r="Y84" s="87"/>
      <c r="Z84" s="86">
        <v>12</v>
      </c>
      <c r="AA84" s="94"/>
      <c r="AB84" s="87"/>
      <c r="AC84" s="87"/>
      <c r="AD84" s="90"/>
      <c r="AE84" s="194"/>
      <c r="AF84" s="228" t="s">
        <v>123</v>
      </c>
      <c r="AG84" s="184">
        <f>(B85+C85+D85+H85+J85+K85+L85+M85+N85+O85+V85+W85+X85)/1000</f>
        <v>0.1812</v>
      </c>
      <c r="AH84" s="185">
        <f>(E85+F85+G85+I85+P85+Q85+R85+S85+T85+U85+Y85+Z85+AA85)/1000</f>
        <v>1.3785</v>
      </c>
      <c r="AI84" s="186">
        <f>(AB85+AC85+AD85)/1000</f>
        <v>0</v>
      </c>
      <c r="AJ84" s="196">
        <f>SUM(AG84:AI85)</f>
        <v>1.5597</v>
      </c>
    </row>
    <row r="85" spans="1:38" customHeight="1" ht="9.4">
      <c r="A85" s="229"/>
      <c r="B85" s="79">
        <v>17</v>
      </c>
      <c r="C85" s="80">
        <f>C84*F11</f>
        <v>66.5</v>
      </c>
      <c r="D85" s="80">
        <f>D84*F11</f>
        <v>0</v>
      </c>
      <c r="E85" s="80">
        <f>E84*F12</f>
        <v>120</v>
      </c>
      <c r="F85" s="80">
        <f>F84*F12</f>
        <v>534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2.7</v>
      </c>
      <c r="O85" s="80">
        <f>O84*F11</f>
        <v>45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27</v>
      </c>
      <c r="U85" s="83">
        <f>U84*F12</f>
        <v>337.5</v>
      </c>
      <c r="V85" s="79">
        <f>V84*F11</f>
        <v>0</v>
      </c>
      <c r="W85" s="80">
        <f>W84*F11</f>
        <v>50</v>
      </c>
      <c r="X85" s="80">
        <f>X84*F11</f>
        <v>0</v>
      </c>
      <c r="Y85" s="80">
        <f>Y84*F12</f>
        <v>0</v>
      </c>
      <c r="Z85" s="80">
        <v>360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124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125</v>
      </c>
      <c r="AG86" s="184">
        <f>(B87+C87+D87+H87+J87+K87+L87+M87+N87+O87+V87+W87+X87)/1000</f>
        <v>0.05</v>
      </c>
      <c r="AH86" s="185">
        <f>(E87+F87+G87+I87+P87+Q87+R87+S87+T87+U87+Y87+Z87+AA87)/1000</f>
        <v>0.6</v>
      </c>
      <c r="AI86" s="186">
        <f>(AB87+AC87+AD87)/1000</f>
        <v>0</v>
      </c>
      <c r="AJ86" s="196">
        <f>SUM(AG86:AI87)</f>
        <v>0.65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50</v>
      </c>
      <c r="X87" s="80">
        <f>X86*F11</f>
        <v>0</v>
      </c>
      <c r="Y87" s="80">
        <f>Y86*F12</f>
        <v>0</v>
      </c>
      <c r="Z87" s="80">
        <f>Z86*F12</f>
        <v>600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126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127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128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129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130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131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132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133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134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135</v>
      </c>
      <c r="AG96" s="184">
        <f>(B97+C97+D97+H97+J97+K97+L97+M97+N97+O97+V97+W97+X97)/1000</f>
        <v>0.092</v>
      </c>
      <c r="AH96" s="185">
        <f>(E97+F97+G97+I97+P97+Q97+R97+S97+T97+U97+Y97+Z97+AA97)/1000</f>
        <v>0.648</v>
      </c>
      <c r="AI96" s="186">
        <f>(AB97+AC97+AD97)/1000</f>
        <v>0</v>
      </c>
      <c r="AJ96" s="196">
        <f>SUM(AG96:AI97)</f>
        <v>0.74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92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648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136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137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138</v>
      </c>
      <c r="B100" s="92"/>
      <c r="C100" s="87"/>
      <c r="D100" s="87"/>
      <c r="E100" s="87"/>
      <c r="F100" s="87"/>
      <c r="G100" s="88"/>
      <c r="H100" s="89">
        <v>135</v>
      </c>
      <c r="I100" s="91">
        <v>135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139</v>
      </c>
      <c r="AG100" s="184">
        <f>(B101+C101+D101+H101+J101+K101+L101+M101+N101+O101+V101+W101+X101)/1000</f>
        <v>0.675</v>
      </c>
      <c r="AH100" s="185">
        <f>(E101+F101+G101+I101+P101+Q101+R101+S101+T101+U101+Y101+Z101+AA101)/1000</f>
        <v>4.125</v>
      </c>
      <c r="AI100" s="186">
        <f>(AB101+AC101+AD101)/1000</f>
        <v>0</v>
      </c>
      <c r="AJ100" s="196">
        <f>SUM(AG100:AI101)</f>
        <v>4.8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675</v>
      </c>
      <c r="I101" s="84">
        <v>4125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140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141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46.2</v>
      </c>
      <c r="L104" s="87"/>
      <c r="M104" s="87"/>
      <c r="N104" s="87"/>
      <c r="O104" s="87"/>
      <c r="P104" s="87"/>
      <c r="Q104" s="87">
        <v>55.4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142</v>
      </c>
      <c r="AG104" s="184">
        <f>(B105+C105+D105+H105+J105+K105+L105+M105+N105+O105+V105+W105+X105)/1000</f>
        <v>0.231</v>
      </c>
      <c r="AH104" s="185">
        <f>(E105+F105+G105+I105+P105+Q105+R105+S105+T105+U105+Y105+Z105+AA105)/1000</f>
        <v>1.699</v>
      </c>
      <c r="AI104" s="186">
        <f>(AB105+AC105+AD105)/1000</f>
        <v>0</v>
      </c>
      <c r="AJ104" s="196">
        <f>SUM(AG104:AI105)</f>
        <v>1.93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231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1699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143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144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145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146</v>
      </c>
      <c r="AG108" s="184">
        <f>(B109+C109+D109+H109+J109+K109+L109+M109+N109+O109+V109+W109+X109)/1000</f>
        <v>0.056</v>
      </c>
      <c r="AH108" s="185">
        <f>(E109+F109+G109+I109+P109+Q109+R109+S109+T109+U109+Y109+Z109+AA109)/1000</f>
        <v>0.434</v>
      </c>
      <c r="AI108" s="186">
        <f>(AB109+AC109+AD109)/1000</f>
        <v>0</v>
      </c>
      <c r="AJ108" s="196">
        <f>SUM(AG108:AI109)</f>
        <v>0.49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36</v>
      </c>
      <c r="L109" s="80">
        <v>20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266</v>
      </c>
      <c r="R109" s="80">
        <f>R108*F12</f>
        <v>168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147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148</v>
      </c>
      <c r="AG110" s="184">
        <f>(B111+C111+D111+H111+J111+K111+L111+M111+N111+O111+V111+W111+X111)/1000</f>
        <v>0.04</v>
      </c>
      <c r="AH110" s="185">
        <f>(E111+F111+G111+I111+P111+Q111+R111+S111+T111+U111+Y111+Z111+AA111)/1000</f>
        <v>0.3</v>
      </c>
      <c r="AI110" s="186">
        <f>(AB111+AC111+AD111)/1000</f>
        <v>0</v>
      </c>
      <c r="AJ110" s="196">
        <f>SUM(AG110:AI111)</f>
        <v>0.34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40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300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149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150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151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152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153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154</v>
      </c>
      <c r="AG116" s="184">
        <f>(B117+C117+D117+H117+J117+K117+L117+M117+N117+O117+V117+W117+X117)/1000</f>
        <v>0.025</v>
      </c>
      <c r="AH116" s="185">
        <f>(E117+F117+G117+I117+P117+Q117+R117+S117+T117+U117+Y117+Z117+AA117)/1000</f>
        <v>0.225</v>
      </c>
      <c r="AI116" s="186">
        <f>(AB117+AC117+AD117)/1000</f>
        <v>0</v>
      </c>
      <c r="AJ116" s="196">
        <f>SUM(AG116:AI117)</f>
        <v>0.25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25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225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155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156</v>
      </c>
      <c r="AG118" s="184">
        <f>(B119+C119+D119+H119+J119+K119+L119+M119+N119+O119+V119+W119+X119)/1000</f>
        <v>0.165</v>
      </c>
      <c r="AH118" s="185">
        <f>(E119+F119+G119+I119+P119+Q119+R119+S119+T119+U119+Y119+Z119+AA119)/1000</f>
        <v>1.605</v>
      </c>
      <c r="AI118" s="186">
        <f>(AB119+AC119+AD119)/1000</f>
        <v>0</v>
      </c>
      <c r="AJ118" s="196">
        <f>SUM(AG118:AI119)</f>
        <v>1.77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165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1605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157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158</v>
      </c>
      <c r="AG120" s="184">
        <f>(B121+C121+D121+H121+J121+K121+L121+M121+N121+O121+V121+W121+X121)/1000</f>
        <v>0.13</v>
      </c>
      <c r="AH120" s="185">
        <f>(E121+F121+G121+I121+P121+Q121+R121+S121+T121+U121+Y121+Z121+AA121)/1000</f>
        <v>0.9</v>
      </c>
      <c r="AI120" s="186">
        <f>(AB121+AC121+AD121)/1000</f>
        <v>0</v>
      </c>
      <c r="AJ120" s="196">
        <f>SUM(AG120:AI121)</f>
        <v>1.03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v>130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900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159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160</v>
      </c>
      <c r="AG122" s="184">
        <f>(B123+C123+D123+H123+J123+K123+L123+M123+N123+O123+V123+W123+X123)/1000</f>
        <v>0.178</v>
      </c>
      <c r="AH122" s="185">
        <f>(E123+F123+G123+I123+P123+Q123+R123+S123+T123+U123+Y123+Z123+AA123)/1000</f>
        <v>1.752</v>
      </c>
      <c r="AI122" s="186">
        <f>(AB123+AC123+AD123)/1000</f>
        <v>0</v>
      </c>
      <c r="AJ122" s="196">
        <f>SUM(AG122:AI123)</f>
        <v>1.93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150</v>
      </c>
      <c r="E123" s="80">
        <f>E122*F12</f>
        <v>0</v>
      </c>
      <c r="F123" s="80">
        <f>F122*F12</f>
        <v>0</v>
      </c>
      <c r="G123" s="81">
        <f>G122*F12</f>
        <v>1500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28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252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161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162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163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164</v>
      </c>
      <c r="AG126" s="184">
        <f>(B127+C127+D127+H127+J127+K127+L127+M127+N127+O127+V127+W127+X127)/1000</f>
        <v>0.001</v>
      </c>
      <c r="AH126" s="185">
        <f>(E127+F127+G127+I127+P127+Q127+R127+S127+T127+U127+Y127+Z127+AA127)/1000</f>
        <v>0.0069</v>
      </c>
      <c r="AI126" s="186">
        <f>(AB127+AC127+AD127)/1000</f>
        <v>0</v>
      </c>
      <c r="AJ126" s="196">
        <f>SUM(AG126:AI127)</f>
        <v>0.0079</v>
      </c>
    </row>
    <row r="127" spans="1:38" customHeight="1" ht="9.4">
      <c r="A127" s="229"/>
      <c r="B127" s="79">
        <f>B126*F11</f>
        <v>0</v>
      </c>
      <c r="C127" s="80">
        <f>C126*F11</f>
        <v>1</v>
      </c>
      <c r="D127" s="80">
        <f>D126*F11</f>
        <v>0</v>
      </c>
      <c r="E127" s="80">
        <f>E126*F12</f>
        <v>0</v>
      </c>
      <c r="F127" s="80">
        <f>F126*F12</f>
        <v>6.9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165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166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167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168</v>
      </c>
      <c r="AG130" s="184">
        <f>(B131+C131+D131+H131+J131+K131+L131+M131+N131+O131+V131+W131+X131)/1000</f>
        <v>0.0235</v>
      </c>
      <c r="AH130" s="185">
        <f>(E131+F131+G131+I131+P131+Q131+R131+S131+T131+U131+Y131+Z131+AA131)/1000</f>
        <v>0.183</v>
      </c>
      <c r="AI130" s="186">
        <f>(AB131+AC131+AD131)/1000</f>
        <v>0</v>
      </c>
      <c r="AJ130" s="196">
        <f>SUM(AG130:AI131)</f>
        <v>0.2065</v>
      </c>
    </row>
    <row r="131" spans="1:38" customHeight="1" ht="9.4">
      <c r="A131" s="229"/>
      <c r="B131" s="79">
        <f>B130*F11</f>
        <v>2.5</v>
      </c>
      <c r="C131" s="80">
        <f>C130*F11</f>
        <v>0</v>
      </c>
      <c r="D131" s="80">
        <f>D130*F11</f>
        <v>0</v>
      </c>
      <c r="E131" s="80">
        <f>E130*F12</f>
        <v>18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4</v>
      </c>
      <c r="L131" s="80">
        <f>L130*F11</f>
        <v>3.5</v>
      </c>
      <c r="M131" s="80">
        <f>M130*F11</f>
        <v>5.5</v>
      </c>
      <c r="N131" s="80">
        <f>N130*F11</f>
        <v>1.5</v>
      </c>
      <c r="O131" s="80">
        <f>O130*F11</f>
        <v>0</v>
      </c>
      <c r="P131" s="80">
        <f>P130*F12</f>
        <v>0</v>
      </c>
      <c r="Q131" s="80">
        <f>Q130*F12</f>
        <v>30</v>
      </c>
      <c r="R131" s="80">
        <f>R130*F12</f>
        <v>30</v>
      </c>
      <c r="S131" s="80">
        <f>S130*F12</f>
        <v>45</v>
      </c>
      <c r="T131" s="82">
        <f>T130*F12</f>
        <v>15</v>
      </c>
      <c r="U131" s="83">
        <f>U130*F12</f>
        <v>0</v>
      </c>
      <c r="V131" s="79"/>
      <c r="W131" s="80">
        <f>W130*F11</f>
        <v>6.5</v>
      </c>
      <c r="X131" s="80">
        <f>X130*F11</f>
        <v>0</v>
      </c>
      <c r="Y131" s="80"/>
      <c r="Z131" s="80">
        <f>Z130*F12</f>
        <v>45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169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170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171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172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173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174</v>
      </c>
      <c r="R138" s="141"/>
      <c r="S138" s="234"/>
      <c r="T138" s="234"/>
      <c r="U138" s="234"/>
      <c r="V138" s="8"/>
      <c r="W138" s="235" t="s">
        <v>175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176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177</v>
      </c>
      <c r="B140" s="7"/>
      <c r="C140" s="17" t="s">
        <v>178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179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180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176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28.01.23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2025-01-28T12:23:13+02:00</dcterms:created>
  <dcterms:modified xsi:type="dcterms:W3CDTF">2025-01-28T10:29:00+02:00</dcterms:modified>
  <dc:title>Untitled Spreadsheet</dc:title>
  <dc:description/>
  <dc:subject/>
  <cp:keywords/>
  <cp:category/>
</cp:coreProperties>
</file>