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4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<sst xmlns="http://schemas.openxmlformats.org/spreadsheetml/2006/main" uniqueCount="188">
  <si>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</si>
  <si>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</si>
  <si>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</si>
  <si>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</si>
  <si>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</si>
  <si>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</si>
  <si>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</si>
  <si>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</si>
  <si>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</si>
  <si>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24 февраля</t>
  </si>
  <si>
    <t>г.</t>
  </si>
  <si>
    <t>по ОКПО</t>
  </si>
  <si>
    <t>"24  "февраля 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</si>
  <si>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</si>
  <si>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</si>
  <si>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</si>
  <si>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</si>
  <si>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</si>
  <si>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</si>
  <si>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</si>
  <si>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</si>
  <si>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</si>
  <si>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</si>
  <si>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</si>
  <si>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</si>
  <si>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</si>
  <si>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</si>
  <si>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</si>
  <si>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</si>
  <si>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</si>
  <si>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</si>
  <si>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</si>
  <si>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</si>
  <si>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</si>
  <si>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</si>
  <si>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</si>
  <si>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</si>
  <si>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</si>
  <si>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</si>
  <si>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</si>
  <si>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</si>
  <si>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</si>
  <si>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</si>
  <si>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 "  Дружба "</t>
  </si>
  <si>
    <t>чай на молоке</t>
  </si>
  <si>
    <t>батон</t>
  </si>
  <si>
    <t>каша" Дружба "</t>
  </si>
  <si>
    <t>сок фруктовый</t>
  </si>
  <si>
    <t>солёный огурец</t>
  </si>
  <si>
    <t>свекольник  со сметаной</t>
  </si>
  <si>
    <t>поджарка из мяса свинины</t>
  </si>
  <si>
    <t>картофельное пюре</t>
  </si>
  <si>
    <t>компот из с\ф</t>
  </si>
  <si>
    <t>хлеб</t>
  </si>
  <si>
    <t>свекольник со сметаной</t>
  </si>
  <si>
    <t>подхарка из мяса свинины</t>
  </si>
  <si>
    <t>салат из свеклы батон</t>
  </si>
  <si>
    <t>чай с сахаром хлеб</t>
  </si>
  <si>
    <t>котлета рыбная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</si>
  <si>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</si>
  <si>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</si>
  <si>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</si>
  <si>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</si>
  <si>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</si>
  <si>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</si>
  <si>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150\3</t>
  </si>
  <si>
    <t>50/15</t>
  </si>
  <si>
    <t>180\5</t>
  </si>
  <si>
    <t>70/20</t>
  </si>
  <si>
    <t>30\30</t>
  </si>
  <si>
    <t>150\20</t>
  </si>
  <si>
    <t>50.</t>
  </si>
  <si>
    <t>50\50</t>
  </si>
  <si>
    <t>180\25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</si>
  <si>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</si>
  <si>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</si>
  <si>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</si>
  <si>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</si>
  <si>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</si>
  <si>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</si>
  <si>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</si>
  <si>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</si>
  <si>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</si>
  <si>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</si>
  <si>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</si>
  <si>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</si>
  <si>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</si>
  <si>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</si>
  <si>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</si>
  <si>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</si>
  <si>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</si>
  <si>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</si>
  <si>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</si>
  <si>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</si>
  <si>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</si>
  <si>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</si>
  <si>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</si>
  <si>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</si>
  <si>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</si>
  <si>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</si>
  <si>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\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</si>
  <si>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</si>
  <si>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</si>
  <si>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</si>
  <si>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</si>
  <si>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</si>
  <si>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</si>
  <si>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</si>
  <si>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</si>
  <si>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</si>
  <si>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</si>
  <si>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</si>
  <si>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</si>
  <si>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</si>
  <si>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</si>
  <si>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</si>
  <si>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</si>
  <si>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</si>
  <si>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</si>
  <si>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</si>
  <si>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</si>
  <si>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</si>
  <si>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</si>
  <si>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</si>
  <si>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</si>
  <si>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</si>
  <si>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</si>
  <si>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</si>
  <si>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</si>
  <si>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</si>
  <si>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</si>
  <si>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</si>
  <si>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</si>
  <si>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</si>
  <si>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</si>
  <si>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</si>
  <si>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</si>
  <si>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</si>
  <si>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</si>
  <si>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</si>
  <si>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</si>
  <si>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</si>
  <si>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</si>
  <si>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</si>
  <si>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</si>
  <si>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</si>
  <si>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</si>
  <si>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</si>
  <si>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</si>
  <si>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</si>
  <si>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</si>
  <si>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</si>
  <si>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</si>
  <si>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</si>
  <si>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</si>
  <si>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</si>
  <si>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</si>
  <si>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</si>
  <si>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</si>
  <si>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</si>
  <si>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</si>
  <si>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</si>
  <si>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</si>
  <si>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</si>
  <si>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</si>
  <si>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</si>
  <si>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</si>
  <si>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</si>
  <si>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</si>
  <si>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</si>
  <si>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</si>
  <si>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</si>
  <si>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</si>
  <si>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</si>
  <si>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</si>
  <si>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</si>
  <si>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</si>
  <si>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</si>
  <si>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</si>
  <si>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</si>
  <si>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Долженко Н.В.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</si>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</sst>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"/>
    <numFmt numFmtId="168" formatCode="0.000"/>
  </numFmts>
  <fonts count="16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8"/>
      <color rgb="FF000000"/>
      <name val="Times New Roman"/>
    </font>
    <font>
      <b val="1"/>
      <i val="0"/>
      <strike val="0"/>
      <u val="singl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4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4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5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4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4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4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5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7d6b011cc30cd26d6a9e6aa4388f3b31.png"/><Relationship Id="rId2" Type="http://schemas.openxmlformats.org/officeDocument/2006/relationships/image" Target="../media/84ff3dcf16383e1c14894aed700720f52.jpeg"/><Relationship Id="rId3" Type="http://schemas.openxmlformats.org/officeDocument/2006/relationships/image" Target="../media/3a223a5c974d5b0a710d85ce5b9283573.jpeg"/><Relationship Id="rId4" Type="http://schemas.openxmlformats.org/officeDocument/2006/relationships/image" Target="../media/b1e12ad4ebb384cb437717d7ae1b37704.jpeg"/><Relationship Id="rId5" Type="http://schemas.openxmlformats.org/officeDocument/2006/relationships/image" Target="../media/81cf2d8774f5fec909022bf6e761301e5.png"/><Relationship Id="rId6" Type="http://schemas.openxmlformats.org/officeDocument/2006/relationships/image" Target="../media/17ecdbe759ed2494c6ab791c089275d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760642</xdr:colOff>
      <xdr:row>1</xdr:row>
      <xdr:rowOff>0</xdr:rowOff>
    </xdr:from>
    <xdr:ext cx="742950" cy="7905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122393</xdr:colOff>
      <xdr:row>8</xdr:row>
      <xdr:rowOff>87250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1124499</xdr:colOff>
      <xdr:row>140</xdr:row>
      <xdr:rowOff>0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146372</xdr:colOff>
      <xdr:row>137</xdr:row>
      <xdr:rowOff>29468</xdr:rowOff>
    </xdr:from>
    <xdr:ext cx="704850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33425" cy="8001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4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6</v>
      </c>
      <c r="G11" s="226"/>
      <c r="H11" s="227"/>
      <c r="I11" s="227"/>
      <c r="J11" s="227"/>
      <c r="K11" s="227"/>
      <c r="L11" s="227">
        <v>6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18</v>
      </c>
      <c r="G12" s="155"/>
      <c r="H12" s="155"/>
      <c r="I12" s="155"/>
      <c r="J12" s="155"/>
      <c r="K12" s="155"/>
      <c r="L12" s="155">
        <v>18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24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24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48</v>
      </c>
      <c r="K19" s="216" t="s">
        <v>49</v>
      </c>
      <c r="L19" s="216" t="s">
        <v>50</v>
      </c>
      <c r="M19" s="216" t="s">
        <v>51</v>
      </c>
      <c r="N19" s="216" t="s">
        <v>52</v>
      </c>
      <c r="O19" s="216" t="s">
        <v>53</v>
      </c>
      <c r="P19" s="220" t="s">
        <v>48</v>
      </c>
      <c r="Q19" s="216" t="s">
        <v>54</v>
      </c>
      <c r="R19" s="216" t="s">
        <v>55</v>
      </c>
      <c r="S19" s="216" t="s">
        <v>51</v>
      </c>
      <c r="T19" s="216" t="s">
        <v>52</v>
      </c>
      <c r="U19" s="219" t="s">
        <v>53</v>
      </c>
      <c r="V19" s="217" t="s">
        <v>56</v>
      </c>
      <c r="W19" s="216" t="s">
        <v>57</v>
      </c>
      <c r="X19" s="216" t="s">
        <v>58</v>
      </c>
      <c r="Y19" s="217" t="s">
        <v>56</v>
      </c>
      <c r="Z19" s="216" t="s">
        <v>57</v>
      </c>
      <c r="AA19" s="216" t="s">
        <v>58</v>
      </c>
      <c r="AB19" s="218"/>
      <c r="AC19" s="214"/>
      <c r="AD19" s="215"/>
      <c r="AE19" s="222"/>
      <c r="AF19" s="223"/>
      <c r="AG19" s="170" t="s">
        <v>59</v>
      </c>
      <c r="AH19" s="170"/>
      <c r="AI19" s="170"/>
      <c r="AJ19" s="170"/>
    </row>
    <row r="20" spans="1:38" customHeight="1" ht="10.5">
      <c r="A20" s="35" t="s">
        <v>60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61</v>
      </c>
      <c r="AJ20" s="174" t="s">
        <v>62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>
        <v>130</v>
      </c>
      <c r="C24" s="62">
        <v>180</v>
      </c>
      <c r="D24" s="62">
        <v>40</v>
      </c>
      <c r="E24" s="62">
        <v>150</v>
      </c>
      <c r="F24" s="62">
        <v>200</v>
      </c>
      <c r="G24" s="63">
        <v>50</v>
      </c>
      <c r="H24" s="64">
        <v>150</v>
      </c>
      <c r="I24" s="65">
        <v>170</v>
      </c>
      <c r="J24" s="62">
        <v>30</v>
      </c>
      <c r="K24" s="62" t="s">
        <v>65</v>
      </c>
      <c r="L24" s="62" t="s">
        <v>66</v>
      </c>
      <c r="M24" s="62">
        <v>110</v>
      </c>
      <c r="N24" s="62">
        <v>150</v>
      </c>
      <c r="O24" s="62">
        <v>25</v>
      </c>
      <c r="P24" s="62">
        <v>50</v>
      </c>
      <c r="Q24" s="62" t="s">
        <v>67</v>
      </c>
      <c r="R24" s="62" t="s">
        <v>68</v>
      </c>
      <c r="S24" s="62">
        <v>130</v>
      </c>
      <c r="T24" s="62">
        <v>180</v>
      </c>
      <c r="U24" s="62">
        <v>30</v>
      </c>
      <c r="V24" s="66" t="s">
        <v>69</v>
      </c>
      <c r="W24" s="62" t="s">
        <v>70</v>
      </c>
      <c r="X24" s="67" t="s">
        <v>71</v>
      </c>
      <c r="Y24" s="62" t="s">
        <v>72</v>
      </c>
      <c r="Z24" s="63" t="s">
        <v>73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75</v>
      </c>
      <c r="AF25" s="213" t="s">
        <v>76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78</v>
      </c>
      <c r="AG27" s="156">
        <f>(B28+C28+D28+H28+J28+K28+L28+M28+N28+O28+V28+W28+X28)/1000</f>
        <v>0.52</v>
      </c>
      <c r="AH27" s="157">
        <f>(E28+F28+G28+I28+P28+Q28+R28+S28+T28+U28+Y28+Z28+AA28)/1000</f>
        <v>2.2</v>
      </c>
      <c r="AI27" s="158">
        <f>(AB28+AC28+AD28)/1000</f>
        <v>0</v>
      </c>
      <c r="AJ27" s="152">
        <f>SUM(AG27:AI28)</f>
        <v>2.72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520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2200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80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82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75</v>
      </c>
      <c r="AF35" s="199" t="s">
        <v>85</v>
      </c>
      <c r="AG35" s="156">
        <f>(B36+C36+D36+H36+J36+K36+L36+M36+N36+O36+V36+W36+X36)/1000</f>
        <v>0.28</v>
      </c>
      <c r="AH35" s="157">
        <f>(E36+F36+G36+I36+P36+Q36+R36+S36+T36+U36+Y36+Z36+AA36)/1000</f>
        <v>1.17</v>
      </c>
      <c r="AI35" s="158">
        <f>(AB36+AC36+AD36)/1000</f>
        <v>0</v>
      </c>
      <c r="AJ35" s="152">
        <f>SUM(AG35:AI36)</f>
        <v>1.45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280</v>
      </c>
      <c r="Y36" s="83">
        <f>Y35*F12</f>
        <v>0</v>
      </c>
      <c r="Z36" s="83">
        <f>Z35*F12</f>
        <v>0</v>
      </c>
      <c r="AA36" s="86">
        <f>AA35*F12</f>
        <v>1170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87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88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75</v>
      </c>
      <c r="AF39" s="199" t="s">
        <v>89</v>
      </c>
      <c r="AG39" s="156">
        <f>(B40+C40+D40+H40+J40+K40+L40+M40+N40+O40+V40+W40+X40)/1000</f>
        <v>0.105</v>
      </c>
      <c r="AH39" s="157">
        <f>(E40+F40+G40+I40+P40+Q40+R40+S40+T40+U40+Y40+Z40+AA40)/1000</f>
        <v>0.3754</v>
      </c>
      <c r="AI39" s="158">
        <f>(AB40+AC40+AD40)/1000</f>
        <v>0</v>
      </c>
      <c r="AJ39" s="152">
        <f>SUM(AG39:AI40)</f>
        <v>0.4804</v>
      </c>
    </row>
    <row r="40" spans="1:38" customHeight="1" ht="9.4">
      <c r="A40" s="198"/>
      <c r="B40" s="82">
        <f>B39*F11</f>
        <v>39</v>
      </c>
      <c r="C40" s="83">
        <f>C39*F11</f>
        <v>0</v>
      </c>
      <c r="D40" s="83">
        <f>D39*F11</f>
        <v>0</v>
      </c>
      <c r="E40" s="83">
        <f>E39*F12</f>
        <v>135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18</v>
      </c>
      <c r="L40" s="83">
        <f>L39*F11</f>
        <v>0</v>
      </c>
      <c r="M40" s="83">
        <f>M39*F11</f>
        <v>30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65</v>
      </c>
      <c r="R40" s="83">
        <f>R39*F12</f>
        <v>0</v>
      </c>
      <c r="S40" s="83">
        <f>S39*F12</f>
        <v>104.4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18</v>
      </c>
      <c r="Y40" s="83">
        <f>Y39*F12</f>
        <v>0</v>
      </c>
      <c r="Z40" s="83">
        <f>Z39*F12</f>
        <v>0</v>
      </c>
      <c r="AA40" s="86">
        <v>71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91</v>
      </c>
      <c r="AG41" s="206">
        <f>B42+C42+D42+H42+J42+K42+L42+M42+N42+O42+V42+W42+X42</f>
        <v>0.054</v>
      </c>
      <c r="AH41" s="203">
        <f>E42+F42+G42+I42+P42+Q42+R42+S42+T42+U42+Y42+Z42+AA42</f>
        <v>0.176</v>
      </c>
      <c r="AI41" s="207">
        <f>AB42+AC42+AD42</f>
        <v>0</v>
      </c>
      <c r="AJ41" s="203">
        <f>SUM(AG41:AI42)</f>
        <v>0.23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0.042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v>0.122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0.012</v>
      </c>
      <c r="W42" s="110">
        <f>W41*F11</f>
        <v>0</v>
      </c>
      <c r="X42" s="110">
        <f>X41*F11</f>
        <v>0</v>
      </c>
      <c r="Y42" s="114">
        <f>Y41*F12</f>
        <v>0.054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92</v>
      </c>
      <c r="B43" s="98">
        <v>0.066</v>
      </c>
      <c r="C43" s="99">
        <v>0.18</v>
      </c>
      <c r="D43" s="99"/>
      <c r="E43" s="99">
        <v>0.077</v>
      </c>
      <c r="F43" s="99">
        <v>0.2</v>
      </c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93</v>
      </c>
      <c r="AF43" s="205" t="s">
        <v>94</v>
      </c>
      <c r="AG43" s="206">
        <f>B44+C44+D44+H44+J44+K44+L44+M44+N44+O44+V44+W44+X44</f>
        <v>1.626</v>
      </c>
      <c r="AH43" s="203">
        <f>E44+F44+G44+I44+P44+Q44+R44+S44+T44+U44+Y44+Z44+AA44</f>
        <v>5.374</v>
      </c>
      <c r="AI43" s="207">
        <f>AB44+AC44+AD44</f>
        <v>0</v>
      </c>
      <c r="AJ43" s="203">
        <f>SUM(AG43:AI44)</f>
        <v>7</v>
      </c>
    </row>
    <row r="44" spans="1:38" customHeight="1" ht="9.4">
      <c r="A44" s="198"/>
      <c r="B44" s="109">
        <f>B43*F11</f>
        <v>0.396</v>
      </c>
      <c r="C44" s="110">
        <f>C43*F11</f>
        <v>1.08</v>
      </c>
      <c r="D44" s="110">
        <f>D43*F11</f>
        <v>0</v>
      </c>
      <c r="E44" s="110">
        <f>E43*F12</f>
        <v>1.386</v>
      </c>
      <c r="F44" s="110">
        <f>F43*F12</f>
        <v>3.6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0.108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v>0.226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0.042</v>
      </c>
      <c r="Y44" s="110">
        <f>Y43*F12</f>
        <v>0</v>
      </c>
      <c r="Z44" s="110">
        <f>Z43*F12</f>
        <v>0</v>
      </c>
      <c r="AA44" s="115">
        <f>AA43*F12</f>
        <v>0.162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75</v>
      </c>
      <c r="AF45" s="199" t="s">
        <v>96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93</v>
      </c>
      <c r="AF47" s="199" t="s">
        <v>98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75</v>
      </c>
      <c r="AF49" s="199" t="s">
        <v>101</v>
      </c>
      <c r="AG49" s="196">
        <v>0.02</v>
      </c>
      <c r="AH49" s="152">
        <v>0.09</v>
      </c>
      <c r="AI49" s="197">
        <f>(AB50+AC50+AD50)/1000</f>
        <v>0</v>
      </c>
      <c r="AJ49" s="152">
        <v>0.11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20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90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103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105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107</v>
      </c>
      <c r="AF55" s="199" t="s">
        <v>108</v>
      </c>
      <c r="AG55" s="200">
        <f>B56+C56+D56+H56+J56+K56+L56+M56+N56+O56+V56+W56+X56</f>
        <v>1</v>
      </c>
      <c r="AH55" s="201">
        <f>E56+F56+G56+I56+P56+Q56+R56+S56+T56+U56+Y56+Z56+AA56</f>
        <v>2</v>
      </c>
      <c r="AI55" s="202">
        <f>AB56+AC56+AD56</f>
        <v>0</v>
      </c>
      <c r="AJ55" s="201">
        <f>SUM(AG55:AI56)</f>
        <v>3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1</v>
      </c>
      <c r="Y56" s="83"/>
      <c r="Z56" s="83">
        <f>Z55*F12</f>
        <v>0</v>
      </c>
      <c r="AA56" s="86">
        <v>2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>
        <v>1.4</v>
      </c>
      <c r="Y57" s="90"/>
      <c r="Z57" s="92"/>
      <c r="AA57" s="93">
        <v>2</v>
      </c>
      <c r="AB57" s="90"/>
      <c r="AC57" s="90"/>
      <c r="AD57" s="96"/>
      <c r="AE57" s="154"/>
      <c r="AF57" s="199" t="s">
        <v>110</v>
      </c>
      <c r="AG57" s="196">
        <f>(B58+C58+D58+H58+J58+K58+L58+M58+N58+O58+V58+W58+X58)/1000</f>
        <v>0.004</v>
      </c>
      <c r="AH57" s="152">
        <f>(E58+F58+G58+I58+P58+Q58+R58+S58+T58+U58+Y58+Z58+AA58)/1000</f>
        <v>0.036</v>
      </c>
      <c r="AI57" s="197">
        <f>(AB58+AC58+AD58)/1000</f>
        <v>0</v>
      </c>
      <c r="AJ57" s="152">
        <f>SUM(AG57:AI58)</f>
        <v>0.04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v>4</v>
      </c>
      <c r="Y58" s="83">
        <f>Y57*F12</f>
        <v>0</v>
      </c>
      <c r="Z58" s="83">
        <f>Z57*F12</f>
        <v>0</v>
      </c>
      <c r="AA58" s="86">
        <f>AA57*F12</f>
        <v>36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112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113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75</v>
      </c>
      <c r="AF61" s="199" t="s">
        <v>114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116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117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118</v>
      </c>
      <c r="AG65" s="196">
        <f>(B66+C66+D66+H66+J66+K66+L66+M66+N66+O66+V66+W66+X66)/1000</f>
        <v>0.058</v>
      </c>
      <c r="AH65" s="152">
        <f>(E66+F66+G66+I66+P66+Q66+R66+S66+T66+U66+Y66+Z66+AA66)/1000</f>
        <v>0.202</v>
      </c>
      <c r="AI65" s="197">
        <f>(AB66+AC66+AD66)/1000</f>
        <v>0</v>
      </c>
      <c r="AJ65" s="152">
        <f>SUM(AG65:AI66)</f>
        <v>0.26</v>
      </c>
    </row>
    <row r="66" spans="1:38" customHeight="1" ht="9.4">
      <c r="A66" s="198"/>
      <c r="B66" s="82">
        <v>58</v>
      </c>
      <c r="C66" s="83">
        <f>C65*F11</f>
        <v>0</v>
      </c>
      <c r="D66" s="83">
        <f>D65*F11</f>
        <v>0</v>
      </c>
      <c r="E66" s="83">
        <v>202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119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120</v>
      </c>
      <c r="AG67" s="196">
        <f>(B68+C68+D68+H68+J68+K68+L68+M68+N68+O68+V68+W68+X68)/1000</f>
        <v>0.042</v>
      </c>
      <c r="AH67" s="152">
        <f>(E68+F68+G68+I68+P68+Q68+R68+S68+T68+U68+Y68+Z68+AA68)/1000</f>
        <v>0.148</v>
      </c>
      <c r="AI67" s="197">
        <f>(AB68+AC68+AD68)/1000</f>
        <v>0</v>
      </c>
      <c r="AJ67" s="152">
        <f>SUM(AG67:AI68)</f>
        <v>0.19</v>
      </c>
    </row>
    <row r="68" spans="1:38" customHeight="1" ht="9.4">
      <c r="A68" s="194"/>
      <c r="B68" s="82">
        <v>42</v>
      </c>
      <c r="C68" s="83">
        <f>C67*F11</f>
        <v>0</v>
      </c>
      <c r="D68" s="83">
        <f>D67*F11</f>
        <v>0</v>
      </c>
      <c r="E68" s="83">
        <v>148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картофельное пюре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картофельное пюре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59</v>
      </c>
      <c r="AH74" s="170"/>
      <c r="AI74" s="170"/>
      <c r="AJ74" s="170"/>
    </row>
    <row r="75" spans="1:38" customHeight="1" ht="10.5">
      <c r="A75" s="126" t="s">
        <v>60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61</v>
      </c>
      <c r="AJ75" s="174" t="s">
        <v>62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123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125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127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128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129</v>
      </c>
      <c r="AG84" s="156">
        <f>(B85+C85+D85+H85+J85+K85+L85+M85+N85+O85+V85+W85+X85)/1000</f>
        <v>0.2439</v>
      </c>
      <c r="AH84" s="157">
        <f>(E85+F85+G85+I85+P85+Q85+R85+S85+T85+U85+Y85+Z85+AA85)/1000</f>
        <v>0.9063</v>
      </c>
      <c r="AI84" s="158">
        <f>(AB85+AC85+AD85)/1000</f>
        <v>0</v>
      </c>
      <c r="AJ84" s="152">
        <f>SUM(AG84:AI85)</f>
        <v>1.1502</v>
      </c>
    </row>
    <row r="85" spans="1:38" customHeight="1" ht="9.4">
      <c r="A85" s="161"/>
      <c r="B85" s="82">
        <f>B84*F11</f>
        <v>19.5</v>
      </c>
      <c r="C85" s="83">
        <f>C84*F11</f>
        <v>80.4</v>
      </c>
      <c r="D85" s="83">
        <f>D84*F11</f>
        <v>0</v>
      </c>
      <c r="E85" s="83">
        <f>E84*F12</f>
        <v>67.5</v>
      </c>
      <c r="F85" s="83">
        <f>F84*F12</f>
        <v>320.4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9</v>
      </c>
      <c r="L85" s="83">
        <f>L84*F11</f>
        <v>0</v>
      </c>
      <c r="M85" s="83"/>
      <c r="N85" s="83">
        <f>N84*F11</f>
        <v>67.5</v>
      </c>
      <c r="O85" s="83">
        <f>O84*F11</f>
        <v>0</v>
      </c>
      <c r="P85" s="83">
        <f>P84*F12</f>
        <v>0</v>
      </c>
      <c r="Q85" s="83">
        <f>Q84*F12</f>
        <v>32.4</v>
      </c>
      <c r="R85" s="83">
        <f>R84*F12</f>
        <v>0</v>
      </c>
      <c r="S85" s="83">
        <f>S84*F12</f>
        <v>0</v>
      </c>
      <c r="T85" s="85">
        <f>T84*F12</f>
        <v>243</v>
      </c>
      <c r="U85" s="86">
        <f>U84*F12</f>
        <v>0</v>
      </c>
      <c r="V85" s="82">
        <f>V84*F11</f>
        <v>0</v>
      </c>
      <c r="W85" s="83">
        <f>W84*F11</f>
        <v>67.5</v>
      </c>
      <c r="X85" s="83">
        <f>X84*F11</f>
        <v>0</v>
      </c>
      <c r="Y85" s="83">
        <f>Y84*F12</f>
        <v>0</v>
      </c>
      <c r="Z85" s="83">
        <f>Z84*F12</f>
        <v>243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131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133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134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135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137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139</v>
      </c>
      <c r="AG94" s="156">
        <f>(B95+C95+D95+H95+J95+K95+L95+M95+N95+O95+V95+W95+X95)/1000</f>
        <v>0.115</v>
      </c>
      <c r="AH94" s="157">
        <f>(E95+F95+G95+I95+P95+Q95+R95+S95+T95+U95+Y95+Z95+AA95)/1000</f>
        <v>0.405</v>
      </c>
      <c r="AI94" s="158">
        <f>(AB95+AC95+AD95)/1000</f>
        <v>0</v>
      </c>
      <c r="AJ94" s="152">
        <f>SUM(AG94:AI95)</f>
        <v>0.52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v>115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405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141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142</v>
      </c>
      <c r="B98" s="95"/>
      <c r="C98" s="90"/>
      <c r="D98" s="90"/>
      <c r="E98" s="90"/>
      <c r="F98" s="90"/>
      <c r="G98" s="91"/>
      <c r="H98" s="92">
        <v>150</v>
      </c>
      <c r="I98" s="94">
        <v>170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143</v>
      </c>
      <c r="AG98" s="156">
        <f>(B99+C99+D99+H99+J99+K99+L99+M99+N99+O99+V99+W99+X99)/1000</f>
        <v>0.9</v>
      </c>
      <c r="AH98" s="157">
        <f>(E99+F99+G99+I99+P99+Q99+R99+S99+T99+U99+Y99+Z99+AA99)/1000</f>
        <v>3.1</v>
      </c>
      <c r="AI98" s="158">
        <f>(AB99+AC99+AD99)/1000</f>
        <v>0</v>
      </c>
      <c r="AJ98" s="152">
        <f>SUM(AG98:AI99)</f>
        <v>4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900</v>
      </c>
      <c r="I99" s="87">
        <v>3100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144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145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146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40</v>
      </c>
      <c r="L104" s="90"/>
      <c r="M104" s="90">
        <v>144</v>
      </c>
      <c r="N104" s="90"/>
      <c r="O104" s="90"/>
      <c r="P104" s="90"/>
      <c r="Q104" s="90">
        <v>48</v>
      </c>
      <c r="R104" s="89"/>
      <c r="S104" s="89">
        <v>170</v>
      </c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148</v>
      </c>
      <c r="AG104" s="156">
        <f>(B105+C105+D105+H105+J105+K105+L105+M105+N105+O105+V105+W105+X105)/1000</f>
        <v>1.106</v>
      </c>
      <c r="AH104" s="157">
        <f>(E105+F105+G105+I105+P105+Q105+R105+S105+T105+U105+Y105+Z105+AA105)/1000</f>
        <v>3.924</v>
      </c>
      <c r="AI104" s="158">
        <f>(AB105+AC105+AD105)/1000</f>
        <v>0</v>
      </c>
      <c r="AJ104" s="152">
        <f>SUM(AG104:AI105)</f>
        <v>5.03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240</v>
      </c>
      <c r="L105" s="83">
        <f>L104*F11</f>
        <v>0</v>
      </c>
      <c r="M105" s="83">
        <v>866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864</v>
      </c>
      <c r="R105" s="83">
        <f>R104*F12</f>
        <v>0</v>
      </c>
      <c r="S105" s="83">
        <f>S104*F12</f>
        <v>3060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150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152</v>
      </c>
      <c r="AG108" s="156">
        <f>(B109+C109+D109+H109+J109+K109+L109+M109+N109+O109+V109+W109+X109)/1000</f>
        <v>0.2646</v>
      </c>
      <c r="AH108" s="157">
        <f>(E109+F109+G109+I109+P109+Q109+R109+S109+T109+U109+Y109+Z109+AA109)/1000</f>
        <v>0.855</v>
      </c>
      <c r="AI108" s="158">
        <f>(AB109+AC109+AD109)/1000</f>
        <v>0</v>
      </c>
      <c r="AJ108" s="152">
        <f>SUM(AG108:AI109)</f>
        <v>1.1196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48.6</v>
      </c>
      <c r="L109" s="83">
        <f>L108*F11</f>
        <v>192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v>175</v>
      </c>
      <c r="R109" s="83">
        <f>R108*F12</f>
        <v>576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f>X108*F11</f>
        <v>24</v>
      </c>
      <c r="Y109" s="83">
        <f>Y108*F12</f>
        <v>0</v>
      </c>
      <c r="Z109" s="83">
        <f>Z108*F12</f>
        <v>0</v>
      </c>
      <c r="AA109" s="139">
        <v>104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154</v>
      </c>
      <c r="AG110" s="156">
        <f>(B111+C111+D111+H111+J111+K111+L111+M111+N111+O111+V111+W111+X111)/1000</f>
        <v>0.048</v>
      </c>
      <c r="AH110" s="157">
        <f>(E111+F111+G111+I111+P111+Q111+R111+S111+T111+U111+Y111+Z111+AA111)/1000</f>
        <v>0.172</v>
      </c>
      <c r="AI110" s="158">
        <f>(AB111+AC111+AD111)/1000</f>
        <v>0</v>
      </c>
      <c r="AJ110" s="152">
        <f>SUM(AG110:AI111)</f>
        <v>0.22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f>K110*F11</f>
        <v>48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v>172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156</v>
      </c>
      <c r="AG112" s="156">
        <f>(B113+C113+D113+H113+J113+K113+L113+M113+N113+O113+V113+W113+X113)/1000</f>
        <v>0.185</v>
      </c>
      <c r="AH112" s="157">
        <f>(E113+F113+G113+I113+P113+Q113+R113+S113+T113+U113+Y113+Z113+AA113)/1000</f>
        <v>0.945</v>
      </c>
      <c r="AI112" s="158">
        <f>(AB113+AC113+AD113)/1000</f>
        <v>0</v>
      </c>
      <c r="AJ112" s="152">
        <f>SUM(AG112:AI113)</f>
        <v>1.13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185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945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158</v>
      </c>
      <c r="AG114" s="156">
        <f>(B115+C115+D115+H115+J115+K115+L115+M115+N115+O115+V115+W115+X115)/1000</f>
        <v>0.5238</v>
      </c>
      <c r="AH114" s="157">
        <f>(E115+F115+G115+I115+P115+Q115+R115+S115+T115+U115+Y115+Z115+AA115)/1000</f>
        <v>2.176</v>
      </c>
      <c r="AI114" s="158">
        <f>(AB115+AC115+AD115)/1000</f>
        <v>0</v>
      </c>
      <c r="AJ114" s="152">
        <f>SUM(AG114:AI115)</f>
        <v>2.6998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306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v>1095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217.8</v>
      </c>
      <c r="W115" s="83">
        <f>W114*F11</f>
        <v>0</v>
      </c>
      <c r="X115" s="83">
        <f>X114*F11</f>
        <v>0</v>
      </c>
      <c r="Y115" s="83">
        <v>1081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160</v>
      </c>
      <c r="AG116" s="156">
        <f>(B117+C117+D117+H117+J117+K117+L117+M117+N117+O117+V117+W117+X117)/1000</f>
        <v>0.0915</v>
      </c>
      <c r="AH116" s="157">
        <f>(E117+F117+G117+I117+P117+Q117+R117+S117+T117+U117+Y117+Z117+AA117)/1000</f>
        <v>0.27812</v>
      </c>
      <c r="AI116" s="158">
        <f>(AB117+AC117+AD117)/1000</f>
        <v>0</v>
      </c>
      <c r="AJ116" s="152">
        <f>SUM(AG116:AI117)</f>
        <v>0.36962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11.7</v>
      </c>
      <c r="L117" s="83">
        <f>L116*F11</f>
        <v>79.8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42.12</v>
      </c>
      <c r="R117" s="83">
        <v>236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161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162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164</v>
      </c>
      <c r="AG120" s="156">
        <f>(B121+C121+D121+H121+J121+K121+L121+M121+N121+O121+V121+W121+X121)/1000</f>
        <v>0.27</v>
      </c>
      <c r="AH120" s="157">
        <f>(E121+F121+G121+I121+P121+Q121+R121+S121+T121+U121+Y121+Z121+AA121)/1000</f>
        <v>0.99</v>
      </c>
      <c r="AI120" s="158">
        <f>(AB121+AC121+AD121)/1000</f>
        <v>0</v>
      </c>
      <c r="AJ120" s="152">
        <f>SUM(AG120:AI121)</f>
        <v>1.26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150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540</v>
      </c>
      <c r="V121" s="82">
        <f>V120*F11</f>
        <v>0</v>
      </c>
      <c r="W121" s="83">
        <f>W120*F11</f>
        <v>120</v>
      </c>
      <c r="X121" s="83">
        <f>X120*F11</f>
        <v>0</v>
      </c>
      <c r="Y121" s="83">
        <f>Y120*F12</f>
        <v>0</v>
      </c>
      <c r="Z121" s="83">
        <f>Z120*F12</f>
        <v>450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165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166</v>
      </c>
      <c r="AG122" s="156">
        <f>(B123+C123+D123+H123+J123+K123+L123+M123+N123+O123+V123+W123+X123)/1000</f>
        <v>0.456</v>
      </c>
      <c r="AH122" s="157">
        <f>(E123+F123+G123+I123+P123+Q123+R123+S123+T123+U123+Y123+Z123+AA123)/1000</f>
        <v>1.684</v>
      </c>
      <c r="AI122" s="158">
        <f>(AB123+AC123+AD123)/1000</f>
        <v>0</v>
      </c>
      <c r="AJ122" s="152">
        <f>SUM(AG122:AI123)</f>
        <v>2.14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240</v>
      </c>
      <c r="E123" s="83">
        <f>E122*F12</f>
        <v>0</v>
      </c>
      <c r="F123" s="83">
        <f>F122*F12</f>
        <v>0</v>
      </c>
      <c r="G123" s="84">
        <f>G122*F12</f>
        <v>900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180</v>
      </c>
      <c r="W123" s="83">
        <f>W122*F11</f>
        <v>0</v>
      </c>
      <c r="X123" s="83">
        <f>X122*F11</f>
        <v>36</v>
      </c>
      <c r="Y123" s="83">
        <f>Y122*F12</f>
        <v>0</v>
      </c>
      <c r="Z123" s="83">
        <f>Z122*F12</f>
        <v>630</v>
      </c>
      <c r="AA123" s="139">
        <v>154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168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169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170</v>
      </c>
      <c r="AG126" s="156">
        <f>(B127+C127+D127+H127+J127+K127+L127+M127+N127+O127+V127+W127+X127)/1000</f>
        <v>0.0019</v>
      </c>
      <c r="AH126" s="157">
        <f>(E127+F127+G127+I127+P127+Q127+R127+S127+T127+U127+Y127+Z127+AA127)/1000</f>
        <v>0.00824</v>
      </c>
      <c r="AI126" s="158">
        <f>(AB127+AC127+AD127)/1000</f>
        <v>0</v>
      </c>
      <c r="AJ126" s="152">
        <f>SUM(AG126:AI127)</f>
        <v>0.01014</v>
      </c>
    </row>
    <row r="127" spans="1:38" customHeight="1" ht="9.4">
      <c r="A127" s="161"/>
      <c r="B127" s="82">
        <f>B126*F11</f>
        <v>0</v>
      </c>
      <c r="C127" s="83">
        <v>1</v>
      </c>
      <c r="D127" s="83">
        <f>D126*F11</f>
        <v>0</v>
      </c>
      <c r="E127" s="83">
        <f>E126*F12</f>
        <v>0</v>
      </c>
      <c r="F127" s="83">
        <v>5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0.9</v>
      </c>
      <c r="X127" s="83">
        <f>X126*F11</f>
        <v>0</v>
      </c>
      <c r="Y127" s="83">
        <f>Y126*F12</f>
        <v>0</v>
      </c>
      <c r="Z127" s="83">
        <f>Z126*F12</f>
        <v>3.24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172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173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174</v>
      </c>
      <c r="AG130" s="156">
        <f>(B131+C131+D131+H131+J131+K131+L131+M131+N131+O131+V131+W131+X131)/1000</f>
        <v>0.0276</v>
      </c>
      <c r="AH130" s="157">
        <f>(E131+F131+G131+I131+P131+Q131+R131+S131+T131+U131+Y131+Z131+AA131)/1000</f>
        <v>0.1044</v>
      </c>
      <c r="AI130" s="158">
        <f>(AB131+AC131+AD131)/1000</f>
        <v>0</v>
      </c>
      <c r="AJ130" s="152">
        <f>SUM(AG130:AI131)</f>
        <v>0.132</v>
      </c>
    </row>
    <row r="131" spans="1:38" customHeight="1" ht="9.4">
      <c r="A131" s="161"/>
      <c r="B131" s="82">
        <f>B130*F11</f>
        <v>6</v>
      </c>
      <c r="C131" s="83">
        <f>C130*F11</f>
        <v>0</v>
      </c>
      <c r="D131" s="83">
        <f>D130*F11</f>
        <v>0</v>
      </c>
      <c r="E131" s="83">
        <f>E130*F12</f>
        <v>21.6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5.4</v>
      </c>
      <c r="L131" s="83">
        <f>L130*F11</f>
        <v>6</v>
      </c>
      <c r="M131" s="83">
        <f>M130*F11</f>
        <v>6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18</v>
      </c>
      <c r="R131" s="83">
        <f>R130*F12</f>
        <v>25.2</v>
      </c>
      <c r="S131" s="83">
        <f>S130*F12</f>
        <v>21.6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4.2</v>
      </c>
      <c r="Y131" s="83">
        <f>Y130*F12</f>
        <v>0</v>
      </c>
      <c r="Z131" s="83">
        <f>Z130*F12</f>
        <v>0</v>
      </c>
      <c r="AA131" s="139">
        <f>AA130*F12</f>
        <v>18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176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178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179</v>
      </c>
      <c r="B138" s="148" t="s">
        <v>180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148"/>
      <c r="T138" s="148"/>
      <c r="U138" s="148"/>
      <c r="V138" s="8"/>
      <c r="W138" s="149" t="s">
        <v>182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2025-02-24T08:56:10+02:00</dcterms:created>
  <dcterms:modified xsi:type="dcterms:W3CDTF">2025-02-21T15:51:23+02:00</dcterms:modified>
  <dc:title>Untitled Spreadsheet</dc:title>
  <dc:description/>
  <dc:subject/>
  <cp:keywords/>
  <cp:category/>
</cp:coreProperties>
</file>