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0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<sst xmlns="http://schemas.openxmlformats.org/spreadsheetml/2006/main" uniqueCount="186">
  <si>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</si>
  <si>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</si>
  <si>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</si>
  <si>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</si>
  <si>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</si>
  <si>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</si>
  <si>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</si>
  <si>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</si>
  <si>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   "20    " февраля  2025г</t>
  </si>
  <si>
    <t xml:space="preserve">на </t>
  </si>
  <si>
    <t xml:space="preserve">"20    " февраля                     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</si>
  <si>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</si>
  <si>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</si>
  <si>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</si>
  <si>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</si>
  <si>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</si>
  <si>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</si>
  <si>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</si>
  <si>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</si>
  <si>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</si>
  <si>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окгуга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</si>
  <si>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</si>
  <si>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</si>
  <si>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</si>
  <si>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</si>
  <si>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</si>
  <si>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 Л.А.</t>
  </si>
  <si>
    <t>Ясли</t>
  </si>
  <si>
    <t>Сад</t>
  </si>
  <si>
    <t>Персонал</t>
  </si>
  <si>
    <t xml:space="preserve">                                                       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</si>
  <si>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</si>
  <si>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</si>
  <si>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</si>
  <si>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</si>
  <si>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</si>
  <si>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</si>
  <si>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</si>
  <si>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</si>
  <si>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</si>
  <si>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</si>
  <si>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</si>
  <si>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</si>
  <si>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суп мол с макар издел</t>
  </si>
  <si>
    <t>чай с сахаром</t>
  </si>
  <si>
    <t>батон с сыром</t>
  </si>
  <si>
    <t>сок фрукт</t>
  </si>
  <si>
    <t>огурец солёный</t>
  </si>
  <si>
    <t>рассольник</t>
  </si>
  <si>
    <t>овощное рагу с мясом птицы(филе)</t>
  </si>
  <si>
    <t>хлеб</t>
  </si>
  <si>
    <t>напиток лимонный</t>
  </si>
  <si>
    <t>вареники ленив. с маслом</t>
  </si>
  <si>
    <t>молоко кипячёное</t>
  </si>
  <si>
    <t>батон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</si>
  <si>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</si>
  <si>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</si>
  <si>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</si>
  <si>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</si>
  <si>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</si>
  <si>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</si>
  <si>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</si>
  <si>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50\15</t>
  </si>
  <si>
    <t>150\3</t>
  </si>
  <si>
    <t>180\5</t>
  </si>
  <si>
    <t>160/5</t>
  </si>
  <si>
    <t>30.</t>
  </si>
  <si>
    <t>180/6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</si>
  <si>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</si>
  <si>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</si>
  <si>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</si>
  <si>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</si>
  <si>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</si>
  <si>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</si>
  <si>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</si>
  <si>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</si>
  <si>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</si>
  <si>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</si>
  <si>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</si>
  <si>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</si>
  <si>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</si>
  <si>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</si>
  <si>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</si>
  <si>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</si>
  <si>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</si>
  <si>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</si>
  <si>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</si>
  <si>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</si>
  <si>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</si>
  <si>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</si>
  <si>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</si>
  <si>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</si>
  <si>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</si>
  <si>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</si>
  <si>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</si>
  <si>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</si>
  <si>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</si>
  <si>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</si>
  <si>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</si>
  <si>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</si>
  <si>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8,5</t>
  </si>
  <si>
    <t>шт.</t>
  </si>
  <si>
    <t>612084</t>
  </si>
  <si>
    <t>1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</si>
  <si>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</si>
  <si>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</si>
  <si>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</si>
  <si>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</si>
  <si>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</si>
  <si>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</si>
  <si>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</si>
  <si>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</si>
  <si>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</si>
  <si>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</si>
  <si>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</si>
  <si>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</si>
  <si>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</si>
  <si>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</si>
  <si>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</si>
  <si>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</si>
  <si>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</si>
  <si>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</si>
  <si>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</si>
  <si>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</si>
  <si>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13,5.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</si>
  <si>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</si>
  <si>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</si>
  <si>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</si>
  <si>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</si>
  <si>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</si>
  <si>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</si>
  <si>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</si>
  <si>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</si>
  <si>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</si>
  <si>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</si>
  <si>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</si>
  <si>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</si>
  <si>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</si>
  <si>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</si>
  <si>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</si>
  <si>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</si>
  <si>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</si>
  <si>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</si>
  <si>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</si>
  <si>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69,3.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</si>
  <si>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</si>
  <si>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</si>
  <si>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</si>
  <si>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</si>
  <si>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</si>
  <si>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</si>
  <si>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</si>
  <si>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</si>
  <si>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</si>
  <si>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</si>
  <si>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</si>
  <si>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</si>
  <si>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</si>
  <si>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</si>
  <si>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</si>
  <si>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</si>
  <si>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</si>
  <si>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</si>
  <si>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</si>
  <si>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</si>
  <si>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</si>
  <si>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</si>
  <si>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</si>
  <si>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</si>
  <si>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</si>
  <si>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</si>
  <si>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\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</si>
  <si>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</si>
  <si>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</si>
  <si>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</si>
  <si>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</si>
  <si>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</si>
  <si>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</si>
  <si>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</si>
  <si>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</si>
  <si>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</si>
  <si>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</si>
  <si>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</si>
  <si>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</si>
  <si>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>Малахова Л.А.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</si>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</sst>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4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1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7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9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3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32d2f6638ad9429fcc630762a4538c31.png"/><Relationship Id="rId2" Type="http://schemas.openxmlformats.org/officeDocument/2006/relationships/image" Target="../media/cbcec937df08fcfacbad6620bc1d95ca2.jpeg"/><Relationship Id="rId3" Type="http://schemas.openxmlformats.org/officeDocument/2006/relationships/image" Target="../media/83e05e1cf7b66ff52f8a15d27c0d03c13.jpeg"/><Relationship Id="rId4" Type="http://schemas.openxmlformats.org/officeDocument/2006/relationships/image" Target="../media/9da8e4889c167684ece61ac6bbf720564.jpeg"/><Relationship Id="rId5" Type="http://schemas.openxmlformats.org/officeDocument/2006/relationships/image" Target="../media/f8e092626ed7483a43daa4025fda27f25.png"/><Relationship Id="rId6" Type="http://schemas.openxmlformats.org/officeDocument/2006/relationships/image" Target="../media/d390855646b123e2bfa2738fb1190430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849660</xdr:colOff>
      <xdr:row>1</xdr:row>
      <xdr:rowOff>0</xdr:rowOff>
    </xdr:from>
    <xdr:ext cx="647700" cy="7048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266681</xdr:colOff>
      <xdr:row>8</xdr:row>
      <xdr:rowOff>97668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1066902</xdr:colOff>
      <xdr:row>140</xdr:row>
      <xdr:rowOff>57262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154967</xdr:colOff>
      <xdr:row>137</xdr:row>
      <xdr:rowOff>39291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647700" cy="7048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L4585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140625" customWidth="true" style="4"/>
    <col min="2" max="2" width="7.42578125" customWidth="true" style="4"/>
    <col min="3" max="3" width="5" customWidth="true" style="4"/>
    <col min="4" max="4" width="5.140625" customWidth="true" style="4"/>
    <col min="5" max="5" width="7.140625" customWidth="true" style="4"/>
    <col min="6" max="6" width="4.42578125" customWidth="true" style="4"/>
    <col min="7" max="7" width="4.42578125" customWidth="true" style="4"/>
    <col min="8" max="8" width="5.5703125" customWidth="true" style="4"/>
    <col min="9" max="9" width="4.42578125" customWidth="true" style="8"/>
    <col min="10" max="10" width="4.42578125" customWidth="true" style="4"/>
    <col min="11" max="11" width="4.85546875" customWidth="true" style="4"/>
    <col min="12" max="12" width="5.710937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42578125" customWidth="true" style="4"/>
    <col min="17" max="17" width="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5.85546875" customWidth="true" style="4"/>
    <col min="23" max="23" width="7.42578125" customWidth="true" style="4"/>
    <col min="24" max="24" width="4.42578125" customWidth="true" style="4"/>
    <col min="25" max="25" width="5.7109375" customWidth="true" style="4"/>
    <col min="26" max="26" width="5.28515625" customWidth="true" style="4"/>
    <col min="27" max="27" width="4.7109375" customWidth="true" style="4"/>
    <col min="28" max="28" width="2.140625" customWidth="true" style="4"/>
    <col min="29" max="29" width="1.5703125" customWidth="true" style="4"/>
    <col min="30" max="30" width="0.42578125" customWidth="true" style="4"/>
    <col min="31" max="31" width="1.85546875" customWidth="true" style="4"/>
    <col min="32" max="32" width="6" customWidth="true" style="4"/>
    <col min="33" max="33" width="8.140625" customWidth="true" style="4"/>
    <col min="34" max="34" width="6.7109375" customWidth="true" style="4"/>
    <col min="35" max="35" width="0.5703125" customWidth="true" style="4"/>
    <col min="36" max="36" width="7.855468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306" t="s">
        <v>0</v>
      </c>
      <c r="B1" s="306"/>
      <c r="C1" s="306"/>
      <c r="D1" s="306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307"/>
      <c r="V1" s="307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308" t="s">
        <v>3</v>
      </c>
      <c r="C2" s="308"/>
      <c r="D2" s="30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00"/>
      <c r="AD2" s="300"/>
      <c r="AE2" s="300"/>
      <c r="AF2" s="301"/>
      <c r="AG2" s="309" t="s">
        <v>4</v>
      </c>
      <c r="AH2" s="310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0" t="s">
        <v>6</v>
      </c>
      <c r="AD3" s="300"/>
      <c r="AE3" s="300"/>
      <c r="AF3" s="301"/>
      <c r="AG3" s="302" t="s">
        <v>7</v>
      </c>
      <c r="AH3" s="303"/>
      <c r="AI3" s="24"/>
    </row>
    <row r="4" spans="1:38" customHeight="1" ht="15.95">
      <c r="A4" s="71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300" t="s">
        <v>11</v>
      </c>
      <c r="AF4" s="301"/>
      <c r="AG4" s="302"/>
      <c r="AH4" s="303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0"/>
      <c r="AF5" s="301"/>
      <c r="AG5" s="304"/>
      <c r="AH5" s="305"/>
      <c r="AI5" s="24"/>
    </row>
    <row r="6" spans="1:38" customHeight="1" ht="12.75">
      <c r="A6" s="293" t="s">
        <v>12</v>
      </c>
      <c r="B6" s="293"/>
      <c r="C6" s="293"/>
      <c r="D6" s="294" t="s">
        <v>13</v>
      </c>
      <c r="E6" s="294"/>
      <c r="F6" s="295" t="s">
        <v>14</v>
      </c>
      <c r="G6" s="296"/>
      <c r="H6" s="295" t="s">
        <v>15</v>
      </c>
      <c r="I6" s="296"/>
      <c r="J6" s="295" t="s">
        <v>16</v>
      </c>
      <c r="K6" s="296"/>
      <c r="L6" s="295" t="s">
        <v>17</v>
      </c>
      <c r="M6" s="299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304"/>
      <c r="AH6" s="305"/>
      <c r="AI6" s="24"/>
    </row>
    <row r="7" spans="1:38" customHeight="1" ht="10.15">
      <c r="A7" s="293"/>
      <c r="B7" s="293"/>
      <c r="C7" s="293"/>
      <c r="D7" s="294"/>
      <c r="E7" s="294"/>
      <c r="F7" s="287"/>
      <c r="G7" s="297"/>
      <c r="H7" s="287"/>
      <c r="I7" s="297"/>
      <c r="J7" s="287"/>
      <c r="K7" s="297"/>
      <c r="L7" s="287"/>
      <c r="M7" s="288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304"/>
      <c r="AH7" s="305"/>
      <c r="AI7" s="24"/>
    </row>
    <row r="8" spans="1:38" customHeight="1" ht="13.5">
      <c r="A8" s="285" t="s">
        <v>23</v>
      </c>
      <c r="B8" s="287" t="s">
        <v>24</v>
      </c>
      <c r="C8" s="288"/>
      <c r="D8" s="294"/>
      <c r="E8" s="294"/>
      <c r="F8" s="287"/>
      <c r="G8" s="297"/>
      <c r="H8" s="287"/>
      <c r="I8" s="297"/>
      <c r="J8" s="287"/>
      <c r="K8" s="297"/>
      <c r="L8" s="287"/>
      <c r="M8" s="288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91"/>
      <c r="AH8" s="291"/>
      <c r="AI8" s="24"/>
    </row>
    <row r="9" spans="1:38" customHeight="1" ht="25.7">
      <c r="A9" s="286"/>
      <c r="B9" s="289"/>
      <c r="C9" s="290"/>
      <c r="D9" s="294"/>
      <c r="E9" s="294"/>
      <c r="F9" s="289"/>
      <c r="G9" s="298"/>
      <c r="H9" s="289"/>
      <c r="I9" s="298"/>
      <c r="J9" s="289"/>
      <c r="K9" s="298"/>
      <c r="L9" s="289"/>
      <c r="M9" s="290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292"/>
      <c r="AH9" s="292"/>
      <c r="AI9" s="24"/>
    </row>
    <row r="10" spans="1:38" customHeight="1" ht="11.45">
      <c r="A10" s="55">
        <v>1</v>
      </c>
      <c r="B10" s="281">
        <v>2</v>
      </c>
      <c r="C10" s="282"/>
      <c r="D10" s="283">
        <v>3</v>
      </c>
      <c r="E10" s="284"/>
      <c r="F10" s="283">
        <v>4</v>
      </c>
      <c r="G10" s="284"/>
      <c r="H10" s="283">
        <v>5</v>
      </c>
      <c r="I10" s="284"/>
      <c r="J10" s="283">
        <v>6</v>
      </c>
      <c r="K10" s="284"/>
      <c r="L10" s="283">
        <v>7</v>
      </c>
      <c r="M10" s="284"/>
      <c r="AE10" s="6"/>
      <c r="AG10" s="6"/>
      <c r="AH10" s="5"/>
      <c r="AI10" s="6"/>
    </row>
    <row r="11" spans="1:38" customHeight="1" ht="11.45">
      <c r="A11" s="56" t="s">
        <v>27</v>
      </c>
      <c r="B11" s="277"/>
      <c r="C11" s="278"/>
      <c r="D11" s="277"/>
      <c r="E11" s="278"/>
      <c r="F11" s="277">
        <v>6</v>
      </c>
      <c r="G11" s="278"/>
      <c r="H11" s="279"/>
      <c r="I11" s="280"/>
      <c r="J11" s="279"/>
      <c r="K11" s="280"/>
      <c r="L11" s="279">
        <v>6</v>
      </c>
      <c r="M11" s="280"/>
    </row>
    <row r="12" spans="1:38" customHeight="1" ht="11.45">
      <c r="A12" s="16" t="s">
        <v>28</v>
      </c>
      <c r="B12" s="276"/>
      <c r="C12" s="276"/>
      <c r="D12" s="276"/>
      <c r="E12" s="276"/>
      <c r="F12" s="276">
        <v>16</v>
      </c>
      <c r="G12" s="276"/>
      <c r="H12" s="276"/>
      <c r="I12" s="276"/>
      <c r="J12" s="276"/>
      <c r="K12" s="276"/>
      <c r="L12" s="276">
        <v>16</v>
      </c>
      <c r="M12" s="276"/>
    </row>
    <row r="13" spans="1:38" customHeight="1" ht="11.45">
      <c r="A13" s="16" t="s">
        <v>29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</row>
    <row r="14" spans="1:38" customHeight="1" ht="11.45">
      <c r="A14" s="1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O14" s="4" t="s">
        <v>30</v>
      </c>
    </row>
    <row r="15" spans="1:38" customHeight="1" ht="11.45">
      <c r="A15" s="7"/>
      <c r="B15" s="3"/>
      <c r="C15" s="3"/>
      <c r="D15" s="274" t="s">
        <v>31</v>
      </c>
      <c r="E15" s="274"/>
      <c r="F15" s="275">
        <f>SUM(F11:G14)</f>
        <v>22</v>
      </c>
      <c r="G15" s="275"/>
      <c r="H15" s="275">
        <f>SUM(H11:I14)</f>
        <v>0</v>
      </c>
      <c r="I15" s="275"/>
      <c r="J15" s="275">
        <f>SUM(J11:K14)</f>
        <v>0</v>
      </c>
      <c r="K15" s="275"/>
      <c r="L15" s="275">
        <f>SUM(L11:M14)</f>
        <v>22</v>
      </c>
      <c r="M15" s="275"/>
      <c r="N15" s="3"/>
      <c r="O15" s="3"/>
      <c r="P15" s="3"/>
      <c r="Q15" s="3"/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7" t="s">
        <v>32</v>
      </c>
      <c r="B17" s="210" t="s">
        <v>33</v>
      </c>
      <c r="C17" s="211"/>
      <c r="D17" s="211"/>
      <c r="E17" s="211"/>
      <c r="F17" s="211"/>
      <c r="G17" s="211"/>
      <c r="H17" s="212" t="s">
        <v>34</v>
      </c>
      <c r="I17" s="213"/>
      <c r="J17" s="214" t="s">
        <v>35</v>
      </c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5" t="s">
        <v>36</v>
      </c>
      <c r="W17" s="214"/>
      <c r="X17" s="214"/>
      <c r="Y17" s="214"/>
      <c r="Z17" s="214"/>
      <c r="AA17" s="213"/>
      <c r="AB17" s="216" t="s">
        <v>37</v>
      </c>
      <c r="AC17" s="217"/>
      <c r="AD17" s="218"/>
      <c r="AE17" s="268" t="s">
        <v>38</v>
      </c>
      <c r="AF17" s="271" t="s">
        <v>39</v>
      </c>
      <c r="AG17" s="196" t="s">
        <v>40</v>
      </c>
      <c r="AH17" s="197"/>
      <c r="AI17" s="197"/>
      <c r="AJ17" s="198"/>
    </row>
    <row r="18" spans="1:38" customHeight="1" ht="11.25">
      <c r="A18" s="58"/>
      <c r="B18" s="202" t="s">
        <v>41</v>
      </c>
      <c r="C18" s="203"/>
      <c r="D18" s="203"/>
      <c r="E18" s="203" t="s">
        <v>42</v>
      </c>
      <c r="F18" s="203"/>
      <c r="G18" s="204"/>
      <c r="H18" s="13" t="s">
        <v>41</v>
      </c>
      <c r="I18" s="9" t="s">
        <v>42</v>
      </c>
      <c r="J18" s="205" t="s">
        <v>41</v>
      </c>
      <c r="K18" s="205"/>
      <c r="L18" s="205"/>
      <c r="M18" s="205"/>
      <c r="N18" s="205"/>
      <c r="O18" s="206"/>
      <c r="P18" s="204" t="s">
        <v>42</v>
      </c>
      <c r="Q18" s="205"/>
      <c r="R18" s="205"/>
      <c r="S18" s="205"/>
      <c r="T18" s="205"/>
      <c r="U18" s="205"/>
      <c r="V18" s="207" t="s">
        <v>41</v>
      </c>
      <c r="W18" s="205"/>
      <c r="X18" s="206"/>
      <c r="Y18" s="204" t="s">
        <v>42</v>
      </c>
      <c r="Z18" s="205"/>
      <c r="AA18" s="208"/>
      <c r="AB18" s="219"/>
      <c r="AC18" s="220"/>
      <c r="AD18" s="221"/>
      <c r="AE18" s="269"/>
      <c r="AF18" s="272"/>
      <c r="AG18" s="199"/>
      <c r="AH18" s="200"/>
      <c r="AI18" s="200"/>
      <c r="AJ18" s="201"/>
    </row>
    <row r="19" spans="1:38" customHeight="1" ht="10.5">
      <c r="A19" s="59"/>
      <c r="B19" s="265" t="s">
        <v>43</v>
      </c>
      <c r="C19" s="252" t="s">
        <v>44</v>
      </c>
      <c r="D19" s="252" t="s">
        <v>45</v>
      </c>
      <c r="E19" s="265" t="s">
        <v>43</v>
      </c>
      <c r="F19" s="252" t="s">
        <v>44</v>
      </c>
      <c r="G19" s="252" t="s">
        <v>45</v>
      </c>
      <c r="H19" s="265" t="s">
        <v>46</v>
      </c>
      <c r="I19" s="265" t="s">
        <v>46</v>
      </c>
      <c r="J19" s="262" t="s">
        <v>47</v>
      </c>
      <c r="K19" s="252" t="s">
        <v>48</v>
      </c>
      <c r="L19" s="252" t="s">
        <v>49</v>
      </c>
      <c r="M19" s="252"/>
      <c r="N19" s="252" t="s">
        <v>50</v>
      </c>
      <c r="O19" s="252" t="s">
        <v>51</v>
      </c>
      <c r="P19" s="262" t="s">
        <v>47</v>
      </c>
      <c r="Q19" s="252" t="s">
        <v>48</v>
      </c>
      <c r="R19" s="252" t="s">
        <v>49</v>
      </c>
      <c r="S19" s="252"/>
      <c r="T19" s="252" t="s">
        <v>50</v>
      </c>
      <c r="U19" s="256" t="s">
        <v>51</v>
      </c>
      <c r="V19" s="253" t="s">
        <v>52</v>
      </c>
      <c r="W19" s="252" t="s">
        <v>53</v>
      </c>
      <c r="X19" s="252" t="s">
        <v>54</v>
      </c>
      <c r="Y19" s="253" t="s">
        <v>52</v>
      </c>
      <c r="Z19" s="252" t="s">
        <v>53</v>
      </c>
      <c r="AA19" s="256" t="s">
        <v>54</v>
      </c>
      <c r="AB19" s="259"/>
      <c r="AC19" s="248"/>
      <c r="AD19" s="249"/>
      <c r="AE19" s="269"/>
      <c r="AF19" s="272"/>
      <c r="AG19" s="179" t="s">
        <v>55</v>
      </c>
      <c r="AH19" s="180"/>
      <c r="AI19" s="180"/>
      <c r="AJ19" s="181"/>
    </row>
    <row r="20" spans="1:38" customHeight="1" ht="10.5">
      <c r="A20" s="60" t="s">
        <v>56</v>
      </c>
      <c r="B20" s="266"/>
      <c r="C20" s="252"/>
      <c r="D20" s="252"/>
      <c r="E20" s="266"/>
      <c r="F20" s="252"/>
      <c r="G20" s="252"/>
      <c r="H20" s="266"/>
      <c r="I20" s="266"/>
      <c r="J20" s="263"/>
      <c r="K20" s="252"/>
      <c r="L20" s="252"/>
      <c r="M20" s="252"/>
      <c r="N20" s="252"/>
      <c r="O20" s="252"/>
      <c r="P20" s="263"/>
      <c r="Q20" s="252"/>
      <c r="R20" s="252"/>
      <c r="S20" s="252"/>
      <c r="T20" s="252"/>
      <c r="U20" s="257"/>
      <c r="V20" s="254"/>
      <c r="W20" s="252"/>
      <c r="X20" s="252"/>
      <c r="Y20" s="254"/>
      <c r="Z20" s="252"/>
      <c r="AA20" s="257"/>
      <c r="AB20" s="260"/>
      <c r="AC20" s="248"/>
      <c r="AD20" s="250"/>
      <c r="AE20" s="269"/>
      <c r="AF20" s="272"/>
      <c r="AG20" s="182" t="s">
        <v>41</v>
      </c>
      <c r="AH20" s="183" t="s">
        <v>42</v>
      </c>
      <c r="AI20" s="184" t="s">
        <v>57</v>
      </c>
      <c r="AJ20" s="185" t="s">
        <v>58</v>
      </c>
    </row>
    <row r="21" spans="1:38" customHeight="1" ht="39">
      <c r="A21" s="53"/>
      <c r="B21" s="267"/>
      <c r="C21" s="252"/>
      <c r="D21" s="252"/>
      <c r="E21" s="267"/>
      <c r="F21" s="252"/>
      <c r="G21" s="252"/>
      <c r="H21" s="267"/>
      <c r="I21" s="267"/>
      <c r="J21" s="264"/>
      <c r="K21" s="252"/>
      <c r="L21" s="252"/>
      <c r="M21" s="252"/>
      <c r="N21" s="252"/>
      <c r="O21" s="252"/>
      <c r="P21" s="264"/>
      <c r="Q21" s="252"/>
      <c r="R21" s="252"/>
      <c r="S21" s="252"/>
      <c r="T21" s="252"/>
      <c r="U21" s="258"/>
      <c r="V21" s="255"/>
      <c r="W21" s="252"/>
      <c r="X21" s="252"/>
      <c r="Y21" s="255"/>
      <c r="Z21" s="252"/>
      <c r="AA21" s="258"/>
      <c r="AB21" s="261"/>
      <c r="AC21" s="248"/>
      <c r="AD21" s="251"/>
      <c r="AE21" s="270"/>
      <c r="AF21" s="273"/>
      <c r="AG21" s="182"/>
      <c r="AH21" s="183"/>
      <c r="AI21" s="184"/>
      <c r="AJ21" s="186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59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60</v>
      </c>
      <c r="B24" s="83">
        <v>130</v>
      </c>
      <c r="C24" s="84">
        <v>180</v>
      </c>
      <c r="D24" s="84" t="s">
        <v>61</v>
      </c>
      <c r="E24" s="84">
        <v>150</v>
      </c>
      <c r="F24" s="84">
        <v>200</v>
      </c>
      <c r="G24" s="85" t="s">
        <v>62</v>
      </c>
      <c r="H24" s="86">
        <v>150</v>
      </c>
      <c r="I24" s="87">
        <v>190</v>
      </c>
      <c r="J24" s="84">
        <v>30</v>
      </c>
      <c r="K24" s="84" t="s">
        <v>63</v>
      </c>
      <c r="L24" s="84">
        <v>160</v>
      </c>
      <c r="M24" s="84"/>
      <c r="N24" s="84">
        <v>25</v>
      </c>
      <c r="O24" s="84">
        <v>150</v>
      </c>
      <c r="P24" s="84">
        <v>50</v>
      </c>
      <c r="Q24" s="84" t="s">
        <v>64</v>
      </c>
      <c r="R24" s="84">
        <v>200</v>
      </c>
      <c r="S24" s="84"/>
      <c r="T24" s="84">
        <v>30</v>
      </c>
      <c r="U24" s="84">
        <v>180</v>
      </c>
      <c r="V24" s="88" t="s">
        <v>65</v>
      </c>
      <c r="W24" s="84">
        <v>150</v>
      </c>
      <c r="X24" s="89" t="s">
        <v>66</v>
      </c>
      <c r="Y24" s="84" t="s">
        <v>67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46" t="s">
        <v>68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97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170" t="s">
        <v>69</v>
      </c>
      <c r="AF25" s="247" t="s">
        <v>70</v>
      </c>
      <c r="AG25" s="156">
        <f>(B26+C26+D26+H26+J26+K26+L26+M26+N26+O26+V26+W26+X26)/1000</f>
        <v>0</v>
      </c>
      <c r="AH25" s="158">
        <f>(E26+F26+G26+I26+P26+Q26+R26+S26+T26+U26+Y26+Z26+AA26)/1000</f>
        <v>0</v>
      </c>
      <c r="AI25" s="159">
        <f>(AB26+AC26+AD26)/1000</f>
        <v>0</v>
      </c>
      <c r="AJ25" s="158">
        <f>SUM(AG25:AI26)</f>
        <v>0</v>
      </c>
    </row>
    <row r="26" spans="1:38" customHeight="1" ht="9.4">
      <c r="A26" s="230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>
        <f>R25*F12</f>
        <v>0</v>
      </c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153"/>
      <c r="AF26" s="232"/>
      <c r="AG26" s="157"/>
      <c r="AH26" s="149"/>
      <c r="AI26" s="160"/>
      <c r="AJ26" s="149"/>
    </row>
    <row r="27" spans="1:38" customHeight="1" ht="9.4">
      <c r="A27" s="229" t="s">
        <v>71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152"/>
      <c r="AF27" s="231" t="s">
        <v>72</v>
      </c>
      <c r="AG27" s="156">
        <f>(B28+C28+D28+H28+J28+K28+L28+M28+N28+O28+V28+W28+X28)/1000</f>
        <v>0</v>
      </c>
      <c r="AH27" s="158">
        <f>(E28+F28+G28+I28+P28+Q28+R28+S28+T28+U28+Y28+Z28+AA28)/1000</f>
        <v>0</v>
      </c>
      <c r="AI27" s="159">
        <f>(AB28+AC28+AD28)/1000</f>
        <v>0</v>
      </c>
      <c r="AJ27" s="149">
        <f>SUM(AG27:AI28)</f>
        <v>0</v>
      </c>
    </row>
    <row r="28" spans="1:38" customHeight="1" ht="9.4">
      <c r="A28" s="230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>
        <f>R27*F12</f>
        <v>0</v>
      </c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153"/>
      <c r="AF28" s="232"/>
      <c r="AG28" s="157"/>
      <c r="AH28" s="149"/>
      <c r="AI28" s="160"/>
      <c r="AJ28" s="149"/>
    </row>
    <row r="29" spans="1:38" customHeight="1" ht="9.4">
      <c r="A29" s="229" t="s">
        <v>73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152"/>
      <c r="AF29" s="231" t="s">
        <v>74</v>
      </c>
      <c r="AG29" s="156">
        <f>(B30+C30+D30+H30+J30+K30+L30+M30+N30+O30+V30+W30+X30)/1000</f>
        <v>0</v>
      </c>
      <c r="AH29" s="158">
        <f>(E30+F30+G30+I30+P30+Q30+R30+S30+T30+U30+Y30+Z30+AA30)/1000</f>
        <v>0</v>
      </c>
      <c r="AI29" s="159">
        <f>(AB30+AC30+AD30)/1000</f>
        <v>0</v>
      </c>
      <c r="AJ29" s="149">
        <f>SUM(AG29:AI30)</f>
        <v>0</v>
      </c>
    </row>
    <row r="30" spans="1:38" customHeight="1" ht="9.4">
      <c r="A30" s="230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153"/>
      <c r="AF30" s="232"/>
      <c r="AG30" s="157"/>
      <c r="AH30" s="149"/>
      <c r="AI30" s="160"/>
      <c r="AJ30" s="149"/>
    </row>
    <row r="31" spans="1:38" customHeight="1" ht="9.4">
      <c r="A31" s="229" t="s">
        <v>75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152"/>
      <c r="AF31" s="231" t="s">
        <v>76</v>
      </c>
      <c r="AG31" s="156">
        <f>(B32+C32+D32+H32+J32+K32+L32+M32+N32+O32+V32+W32+X32)/1000</f>
        <v>0</v>
      </c>
      <c r="AH31" s="158">
        <f>(E32+F32+G32+I32+P32+Q32+R32+S32+T32+U32+Y32+Z32+AA32)/1000</f>
        <v>0</v>
      </c>
      <c r="AI31" s="159">
        <f>(AB32+AC32+AD32)/1000</f>
        <v>0</v>
      </c>
      <c r="AJ31" s="149">
        <f>SUM(AG31:AI32)</f>
        <v>0</v>
      </c>
    </row>
    <row r="32" spans="1:38" customHeight="1" ht="9.4">
      <c r="A32" s="242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153"/>
      <c r="AF32" s="232"/>
      <c r="AG32" s="157"/>
      <c r="AH32" s="149"/>
      <c r="AI32" s="160"/>
      <c r="AJ32" s="149"/>
    </row>
    <row r="33" spans="1:38" customHeight="1" ht="9.4">
      <c r="A33" s="243" t="s">
        <v>77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94</v>
      </c>
      <c r="M33" s="108"/>
      <c r="N33" s="108"/>
      <c r="O33" s="108"/>
      <c r="P33" s="108"/>
      <c r="Q33" s="108"/>
      <c r="R33" s="107">
        <v>112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152"/>
      <c r="AF33" s="244">
        <v>610008</v>
      </c>
      <c r="AG33" s="156">
        <f>(B34+C34+D34+H34+J34+K34+L34+M34+N34+O34+V34+W34+X34)/1000</f>
        <v>0.564</v>
      </c>
      <c r="AH33" s="158">
        <f>(E34+F34+G34+I34+P34+Q34+R34+S34+T34+U34+Y34+Z34+AA34)/1000</f>
        <v>1.926</v>
      </c>
      <c r="AI33" s="159">
        <f>(AB34+AC34+AD34)/1000</f>
        <v>0</v>
      </c>
      <c r="AJ33" s="149">
        <f>SUM(AG33:AI34)</f>
        <v>2.49</v>
      </c>
    </row>
    <row r="34" spans="1:38" customHeight="1" ht="9.4">
      <c r="A34" s="243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564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>
        <f>Q33*F12</f>
        <v>0</v>
      </c>
      <c r="R34" s="101">
        <v>1926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153"/>
      <c r="AF34" s="245"/>
      <c r="AG34" s="157"/>
      <c r="AH34" s="149"/>
      <c r="AI34" s="160"/>
      <c r="AJ34" s="149"/>
    </row>
    <row r="35" spans="1:38" customHeight="1" ht="9.4">
      <c r="A35" s="242" t="s">
        <v>78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/>
      <c r="N35" s="108"/>
      <c r="O35" s="108"/>
      <c r="P35" s="108"/>
      <c r="Q35" s="108"/>
      <c r="R35" s="107"/>
      <c r="S35" s="107"/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152" t="s">
        <v>69</v>
      </c>
      <c r="AF35" s="231" t="s">
        <v>79</v>
      </c>
      <c r="AG35" s="156">
        <f>(B36+C36+D36+H36+J36+K36+L36+M36+N36+O36+V36+W36+X36)/1000</f>
        <v>0</v>
      </c>
      <c r="AH35" s="158">
        <f>(E36+F36+G36+I36+P36+Q36+R36+S36+T36+U36+Y36+Z36+AA36)/1000</f>
        <v>0</v>
      </c>
      <c r="AI35" s="159">
        <f>(AB36+AC36+AD36)/1000</f>
        <v>0</v>
      </c>
      <c r="AJ35" s="149">
        <f>SUM(AG35:AI36)</f>
        <v>0</v>
      </c>
    </row>
    <row r="36" spans="1:38" customHeight="1" ht="9.4">
      <c r="A36" s="230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0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153"/>
      <c r="AF36" s="232"/>
      <c r="AG36" s="157"/>
      <c r="AH36" s="149"/>
      <c r="AI36" s="160"/>
      <c r="AJ36" s="149"/>
    </row>
    <row r="37" spans="1:38" customHeight="1" ht="9.4">
      <c r="A37" s="229" t="s">
        <v>80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152"/>
      <c r="AF37" s="231" t="s">
        <v>81</v>
      </c>
      <c r="AG37" s="156">
        <f>(B38+C38+D38+H38+J38+K38+L38+M38+N38+O38+V38+W38+X38)/1000</f>
        <v>0</v>
      </c>
      <c r="AH37" s="158">
        <f>(E38+F38+G38+I38+P38+Q38+R38+S38+T38+U38+Y38+Z38+AA38)/1000</f>
        <v>0</v>
      </c>
      <c r="AI37" s="159">
        <f>(AB38+AC38+AD38)/1000</f>
        <v>0</v>
      </c>
      <c r="AJ37" s="149">
        <f>SUM(AG37:AI38)</f>
        <v>0</v>
      </c>
    </row>
    <row r="38" spans="1:38" customHeight="1" ht="9.4">
      <c r="A38" s="230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153"/>
      <c r="AF38" s="232"/>
      <c r="AG38" s="157"/>
      <c r="AH38" s="149"/>
      <c r="AI38" s="160"/>
      <c r="AJ38" s="149"/>
    </row>
    <row r="39" spans="1:38" customHeight="1" ht="9.4">
      <c r="A39" s="229" t="s">
        <v>82</v>
      </c>
      <c r="B39" s="113">
        <v>1.3</v>
      </c>
      <c r="C39" s="108"/>
      <c r="D39" s="108"/>
      <c r="E39" s="108">
        <v>1.5</v>
      </c>
      <c r="F39" s="108"/>
      <c r="G39" s="110"/>
      <c r="H39" s="115"/>
      <c r="I39" s="111"/>
      <c r="J39" s="108"/>
      <c r="K39" s="108"/>
      <c r="L39" s="112"/>
      <c r="M39" s="108"/>
      <c r="N39" s="108"/>
      <c r="O39" s="108"/>
      <c r="P39" s="108"/>
      <c r="Q39" s="108"/>
      <c r="R39" s="107"/>
      <c r="S39" s="107"/>
      <c r="T39" s="107"/>
      <c r="U39" s="112"/>
      <c r="V39" s="113">
        <v>5</v>
      </c>
      <c r="W39" s="108"/>
      <c r="X39" s="108"/>
      <c r="Y39" s="108">
        <v>6</v>
      </c>
      <c r="Z39" s="110"/>
      <c r="AA39" s="111"/>
      <c r="AB39" s="108"/>
      <c r="AC39" s="108"/>
      <c r="AD39" s="114"/>
      <c r="AE39" s="152" t="s">
        <v>69</v>
      </c>
      <c r="AF39" s="231" t="s">
        <v>83</v>
      </c>
      <c r="AG39" s="156">
        <f>(B40+C40+D40+H40+J40+K40+L40+M40+N40+O40+V40+W40+X40)/1000</f>
        <v>0.046</v>
      </c>
      <c r="AH39" s="158">
        <f>(E40+F40+G40+I40+P40+Q40+R40+S40+T40+U40+Y40+Z40+AA40)/1000</f>
        <v>0.124</v>
      </c>
      <c r="AI39" s="159">
        <f>(AB40+AC40+AD40)/1000</f>
        <v>0</v>
      </c>
      <c r="AJ39" s="149">
        <f>SUM(AG39:AI40)</f>
        <v>0.17</v>
      </c>
    </row>
    <row r="40" spans="1:38" customHeight="1" ht="9.4">
      <c r="A40" s="230"/>
      <c r="B40" s="100">
        <v>8</v>
      </c>
      <c r="C40" s="101">
        <f>C39*F11</f>
        <v>0</v>
      </c>
      <c r="D40" s="101">
        <f>D39*F11</f>
        <v>0</v>
      </c>
      <c r="E40" s="101">
        <f>E39*F12</f>
        <v>24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f>L39*F11</f>
        <v>0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/>
      <c r="R40" s="101">
        <f>R39*F12</f>
        <v>0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v>38</v>
      </c>
      <c r="W40" s="101">
        <f>W39*F11</f>
        <v>0</v>
      </c>
      <c r="X40" s="101">
        <f>X39*F11</f>
        <v>0</v>
      </c>
      <c r="Y40" s="101">
        <v>100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153"/>
      <c r="AF40" s="232"/>
      <c r="AG40" s="157"/>
      <c r="AH40" s="149"/>
      <c r="AI40" s="160"/>
      <c r="AJ40" s="149"/>
    </row>
    <row r="41" spans="1:38" customHeight="1" ht="9.4">
      <c r="A41" s="229" t="s">
        <v>84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26">
        <v>0.003</v>
      </c>
      <c r="L41" s="140">
        <v>0.006</v>
      </c>
      <c r="M41" s="126"/>
      <c r="N41" s="126"/>
      <c r="O41" s="126"/>
      <c r="P41" s="126"/>
      <c r="Q41" s="126">
        <v>0.004</v>
      </c>
      <c r="R41" s="139">
        <v>0.007</v>
      </c>
      <c r="S41" s="130"/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36"/>
      <c r="AF41" s="238" t="s">
        <v>85</v>
      </c>
      <c r="AG41" s="240">
        <f>B42+C42+D42+H42+J42+K42+L42+M42+N42+O42+V42+W42+X42</f>
        <v>0.054</v>
      </c>
      <c r="AH41" s="235">
        <f>E42+F42+G42+I42+P42+Q42+R42+S42+T42+U42+Y42+Z42+AA42</f>
        <v>0.176</v>
      </c>
      <c r="AI41" s="241">
        <f>AB42+AC42+AD42</f>
        <v>0</v>
      </c>
      <c r="AJ41" s="235">
        <f>SUM(AG41:AI42)</f>
        <v>0.23</v>
      </c>
    </row>
    <row r="42" spans="1:38" customHeight="1" ht="9.4">
      <c r="A42" s="230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f>K41*F11</f>
        <v>0.018</v>
      </c>
      <c r="L42" s="134">
        <f>L41*F11</f>
        <v>0.036</v>
      </c>
      <c r="M42" s="134">
        <f>M41*F11</f>
        <v>0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f>Q41*F12</f>
        <v>0.064</v>
      </c>
      <c r="R42" s="134">
        <v>0.112</v>
      </c>
      <c r="S42" s="134">
        <f>S41*F12</f>
        <v>0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37"/>
      <c r="AF42" s="239"/>
      <c r="AG42" s="240"/>
      <c r="AH42" s="235"/>
      <c r="AI42" s="241"/>
      <c r="AJ42" s="235"/>
    </row>
    <row r="43" spans="1:38" customHeight="1" ht="9.4">
      <c r="A43" s="229" t="s">
        <v>86</v>
      </c>
      <c r="B43" s="125">
        <v>0.091</v>
      </c>
      <c r="C43" s="126"/>
      <c r="D43" s="126"/>
      <c r="E43" s="126">
        <v>0.145</v>
      </c>
      <c r="F43" s="126"/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/>
      <c r="W43" s="140">
        <v>0.157</v>
      </c>
      <c r="X43" s="126"/>
      <c r="Y43" s="126"/>
      <c r="Z43" s="127">
        <v>0.189</v>
      </c>
      <c r="AA43" s="129"/>
      <c r="AB43" s="126"/>
      <c r="AC43" s="126"/>
      <c r="AD43" s="132"/>
      <c r="AE43" s="236" t="s">
        <v>87</v>
      </c>
      <c r="AF43" s="238" t="s">
        <v>88</v>
      </c>
      <c r="AG43" s="240">
        <f>B44+C44+D44+H44+J44+K44+L44+M44+N44+O44+V44+W44+X44</f>
        <v>1.55</v>
      </c>
      <c r="AH43" s="235">
        <v>5.45</v>
      </c>
      <c r="AI43" s="241">
        <f>AB44+AC44+AD44</f>
        <v>0</v>
      </c>
      <c r="AJ43" s="235">
        <v>7</v>
      </c>
    </row>
    <row r="44" spans="1:38" customHeight="1" ht="9.4">
      <c r="A44" s="230"/>
      <c r="B44" s="133">
        <v>0.55</v>
      </c>
      <c r="C44" s="134">
        <f>C43*F11</f>
        <v>0</v>
      </c>
      <c r="D44" s="134">
        <f>D43*F11</f>
        <v>0</v>
      </c>
      <c r="E44" s="134">
        <v>2.35</v>
      </c>
      <c r="F44" s="134">
        <f>F43*F12</f>
        <v>0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>
        <f>K43*F11</f>
        <v>0</v>
      </c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>
        <f>Q43*F12</f>
        <v>0</v>
      </c>
      <c r="R44" s="134">
        <f>R43*F12</f>
        <v>0</v>
      </c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</v>
      </c>
      <c r="W44" s="134">
        <v>1</v>
      </c>
      <c r="X44" s="134">
        <f>X43*F11</f>
        <v>0</v>
      </c>
      <c r="Y44" s="134">
        <f>Y43*F12</f>
        <v>0</v>
      </c>
      <c r="Z44" s="134">
        <v>3.1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37"/>
      <c r="AF44" s="239"/>
      <c r="AG44" s="240"/>
      <c r="AH44" s="235"/>
      <c r="AI44" s="241"/>
      <c r="AJ44" s="235"/>
    </row>
    <row r="45" spans="1:38" customHeight="1" ht="9.4">
      <c r="A45" s="229" t="s">
        <v>89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152" t="s">
        <v>69</v>
      </c>
      <c r="AF45" s="231" t="s">
        <v>90</v>
      </c>
      <c r="AG45" s="157">
        <f>(B46+C46+D46+H46+J46+K46+L46+M46+N46+O46+V46+W46+X46)/1000</f>
        <v>0</v>
      </c>
      <c r="AH45" s="149">
        <f>(E46+F46+G46+I46+P46+Q46+R46+S46+T46+U46+Y46+Z46+AA46)/1000</f>
        <v>0</v>
      </c>
      <c r="AI45" s="160">
        <f>(AB46+AC46+AD46)/1000</f>
        <v>0</v>
      </c>
      <c r="AJ45" s="149">
        <f>SUM(AG45:AI46)</f>
        <v>0</v>
      </c>
    </row>
    <row r="46" spans="1:38" customHeight="1" ht="9.4">
      <c r="A46" s="230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153"/>
      <c r="AF46" s="232"/>
      <c r="AG46" s="157"/>
      <c r="AH46" s="149"/>
      <c r="AI46" s="160"/>
      <c r="AJ46" s="149"/>
    </row>
    <row r="47" spans="1:38" customHeight="1" ht="9.4">
      <c r="A47" s="229" t="s">
        <v>91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152" t="s">
        <v>87</v>
      </c>
      <c r="AF47" s="231" t="s">
        <v>92</v>
      </c>
      <c r="AG47" s="233">
        <f>B48+C48+D48+H48+J48+K48+L48+M48+N48+O48+V48+W48+X48</f>
        <v>0</v>
      </c>
      <c r="AH47" s="180">
        <f>E48+F48+G48+I48+P48+Q48+R48+S48+T48+U48+Y48+Z48+AA48</f>
        <v>0</v>
      </c>
      <c r="AI47" s="234">
        <f>AB48+AC48+AD48</f>
        <v>0</v>
      </c>
      <c r="AJ47" s="180">
        <f>SUM(AG47:AI48)</f>
        <v>0</v>
      </c>
    </row>
    <row r="48" spans="1:38" customHeight="1" ht="9.4">
      <c r="A48" s="230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153"/>
      <c r="AF48" s="232"/>
      <c r="AG48" s="233"/>
      <c r="AH48" s="180"/>
      <c r="AI48" s="234"/>
      <c r="AJ48" s="180"/>
    </row>
    <row r="49" spans="1:38" customHeight="1" ht="9.4">
      <c r="A49" s="229" t="s">
        <v>93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/>
      <c r="W49" s="108"/>
      <c r="X49" s="108"/>
      <c r="Y49" s="108"/>
      <c r="Z49" s="110"/>
      <c r="AA49" s="111"/>
      <c r="AB49" s="108"/>
      <c r="AC49" s="108"/>
      <c r="AD49" s="114"/>
      <c r="AE49" s="152" t="s">
        <v>69</v>
      </c>
      <c r="AF49" s="231" t="s">
        <v>94</v>
      </c>
      <c r="AG49" s="157">
        <f>(B50+C50+D50+H50+J50+K50+L50+M50+N50+O50+V50+W50+X50)/1000</f>
        <v>0</v>
      </c>
      <c r="AH49" s="149">
        <f>(E50+F50+G50+I50+P50+Q50+R50+S50+T50+U50+Y50+Z50+AA50)/1000</f>
        <v>0</v>
      </c>
      <c r="AI49" s="160">
        <f>(AB50+AC50+AD50)/1000</f>
        <v>0</v>
      </c>
      <c r="AJ49" s="149">
        <f>SUM(AG49:AI50)</f>
        <v>0</v>
      </c>
    </row>
    <row r="50" spans="1:38" customHeight="1" ht="9.4">
      <c r="A50" s="230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>
        <f>K49*F11</f>
        <v>0</v>
      </c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0</v>
      </c>
      <c r="R50" s="101">
        <f>R49*F12</f>
        <v>0</v>
      </c>
      <c r="S50" s="101">
        <f>S49*F12</f>
        <v>0</v>
      </c>
      <c r="T50" s="103">
        <f>T49*F12</f>
        <v>0</v>
      </c>
      <c r="U50" s="104">
        <f>U49*F12</f>
        <v>0</v>
      </c>
      <c r="V50" s="100">
        <f>V49*F11</f>
        <v>0</v>
      </c>
      <c r="W50" s="101">
        <f>W49*F11</f>
        <v>0</v>
      </c>
      <c r="X50" s="101">
        <f>X49*F11</f>
        <v>0</v>
      </c>
      <c r="Y50" s="101">
        <f>Y49*F12</f>
        <v>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153"/>
      <c r="AF50" s="232"/>
      <c r="AG50" s="157"/>
      <c r="AH50" s="149"/>
      <c r="AI50" s="160"/>
      <c r="AJ50" s="149"/>
    </row>
    <row r="51" spans="1:38" customHeight="1" ht="9.4">
      <c r="A51" s="229" t="s">
        <v>95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>
        <v>143.4</v>
      </c>
      <c r="W51" s="108"/>
      <c r="X51" s="108"/>
      <c r="Y51" s="108">
        <v>159.2</v>
      </c>
      <c r="Z51" s="110"/>
      <c r="AA51" s="111"/>
      <c r="AB51" s="108"/>
      <c r="AC51" s="108"/>
      <c r="AD51" s="114"/>
      <c r="AE51" s="152"/>
      <c r="AF51" s="231" t="s">
        <v>96</v>
      </c>
      <c r="AG51" s="157">
        <f>(B52+C52+D52+H52+J52+K52+L52+M52+N52+O52+V52+W52+X52)/1000</f>
        <v>0.8604</v>
      </c>
      <c r="AH51" s="149">
        <f>(E52+F52+G52+I52+P52+Q52+R52+S52+T52+U52+Y52+Z52+AA52)/1000</f>
        <v>2.54</v>
      </c>
      <c r="AI51" s="160">
        <f>(AB52+AC52+AD52)/1000</f>
        <v>0</v>
      </c>
      <c r="AJ51" s="149">
        <f>SUM(AG51:AI52)</f>
        <v>3.4004</v>
      </c>
    </row>
    <row r="52" spans="1:38" customHeight="1" ht="9.4">
      <c r="A52" s="230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F11*V51</f>
        <v>860.4</v>
      </c>
      <c r="W52" s="101">
        <f>W51*F11</f>
        <v>0</v>
      </c>
      <c r="X52" s="101">
        <f>X51*F11</f>
        <v>0</v>
      </c>
      <c r="Y52" s="101">
        <v>2540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153"/>
      <c r="AF52" s="232"/>
      <c r="AG52" s="157"/>
      <c r="AH52" s="149"/>
      <c r="AI52" s="160"/>
      <c r="AJ52" s="149"/>
    </row>
    <row r="53" spans="1:38" customHeight="1" ht="9.4">
      <c r="A53" s="229" t="s">
        <v>97</v>
      </c>
      <c r="B53" s="113"/>
      <c r="C53" s="108"/>
      <c r="D53" s="108">
        <v>15</v>
      </c>
      <c r="E53" s="108"/>
      <c r="F53" s="108"/>
      <c r="G53" s="110">
        <v>18</v>
      </c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152"/>
      <c r="AF53" s="231" t="s">
        <v>98</v>
      </c>
      <c r="AG53" s="157">
        <f>(B54+C54+D54+H54+J54+K54+L54+M54+N54+O54+V54+W54+X54)/1000</f>
        <v>0.09</v>
      </c>
      <c r="AH53" s="149">
        <f>(E54+F54+G54+I54+P54+Q54+R54+S54+T54+U54+Y54+Z54+AA54)/1000</f>
        <v>0.31</v>
      </c>
      <c r="AI53" s="160">
        <f>(AB54+AC54+AD54)/1000</f>
        <v>0</v>
      </c>
      <c r="AJ53" s="149">
        <f>SUM(AG53:AI54)</f>
        <v>0.4</v>
      </c>
    </row>
    <row r="54" spans="1:38" customHeight="1" ht="9.4">
      <c r="A54" s="230"/>
      <c r="B54" s="100">
        <f>B53*F11</f>
        <v>0</v>
      </c>
      <c r="C54" s="101">
        <f>C53*F11</f>
        <v>0</v>
      </c>
      <c r="D54" s="101">
        <f>D53*F11</f>
        <v>90</v>
      </c>
      <c r="E54" s="101">
        <f>E53*F12</f>
        <v>0</v>
      </c>
      <c r="F54" s="101">
        <f>F53*F12</f>
        <v>0</v>
      </c>
      <c r="G54" s="102">
        <v>310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153"/>
      <c r="AF54" s="232"/>
      <c r="AG54" s="157"/>
      <c r="AH54" s="149"/>
      <c r="AI54" s="160"/>
      <c r="AJ54" s="149"/>
    </row>
    <row r="55" spans="1:38" customHeight="1" ht="9.4">
      <c r="A55" s="229" t="s">
        <v>99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/>
      <c r="T55" s="107"/>
      <c r="U55" s="112"/>
      <c r="V55" s="116" t="s">
        <v>100</v>
      </c>
      <c r="W55" s="108"/>
      <c r="X55" s="108"/>
      <c r="Y55" s="108">
        <v>9.75</v>
      </c>
      <c r="Z55" s="110"/>
      <c r="AA55" s="111"/>
      <c r="AB55" s="108"/>
      <c r="AC55" s="108"/>
      <c r="AD55" s="114"/>
      <c r="AE55" s="152" t="s">
        <v>101</v>
      </c>
      <c r="AF55" s="231" t="s">
        <v>102</v>
      </c>
      <c r="AG55" s="233">
        <f>B56+C56+D56+H56+J56+K56+L56+M56+N56+O56+V56+W56+X56</f>
        <v>1</v>
      </c>
      <c r="AH55" s="180">
        <f>E56+F56+G56+I56+P56+Q56+R56+S56+T56+U56+Y56+Z56+AA56</f>
        <v>6</v>
      </c>
      <c r="AI55" s="234">
        <f>AB56+AC56+AD56</f>
        <v>0</v>
      </c>
      <c r="AJ55" s="180">
        <f>SUM(AG55:AI56)</f>
        <v>7</v>
      </c>
    </row>
    <row r="56" spans="1:38" customHeight="1" ht="9.4">
      <c r="A56" s="230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>
        <f>K55*F11</f>
        <v>0</v>
      </c>
      <c r="L56" s="101"/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>
        <f>Q55*F12</f>
        <v>0</v>
      </c>
      <c r="R56" s="101">
        <f>R55*F12</f>
        <v>0</v>
      </c>
      <c r="S56" s="101">
        <f>S55*F12</f>
        <v>0</v>
      </c>
      <c r="T56" s="103">
        <f>T55*F12</f>
        <v>0</v>
      </c>
      <c r="U56" s="105">
        <f>U55*F12</f>
        <v>0</v>
      </c>
      <c r="V56" s="117" t="s">
        <v>103</v>
      </c>
      <c r="W56" s="101">
        <f>W55*F11</f>
        <v>0</v>
      </c>
      <c r="X56" s="101">
        <f>X55*F11</f>
        <v>0</v>
      </c>
      <c r="Y56" s="101">
        <v>6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153"/>
      <c r="AF56" s="232"/>
      <c r="AG56" s="233"/>
      <c r="AH56" s="180"/>
      <c r="AI56" s="234"/>
      <c r="AJ56" s="180"/>
    </row>
    <row r="57" spans="1:38" customHeight="1" ht="9.4">
      <c r="A57" s="229" t="s">
        <v>104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>
        <v>0.91</v>
      </c>
      <c r="M57" s="108"/>
      <c r="N57" s="108"/>
      <c r="O57" s="108"/>
      <c r="P57" s="108"/>
      <c r="Q57" s="108"/>
      <c r="R57" s="107">
        <v>1.14</v>
      </c>
      <c r="S57" s="107"/>
      <c r="T57" s="107"/>
      <c r="U57" s="112"/>
      <c r="V57" s="113">
        <v>20</v>
      </c>
      <c r="W57" s="108"/>
      <c r="X57" s="108"/>
      <c r="Y57" s="108">
        <v>25</v>
      </c>
      <c r="Z57" s="110"/>
      <c r="AA57" s="111"/>
      <c r="AB57" s="108"/>
      <c r="AC57" s="108"/>
      <c r="AD57" s="114"/>
      <c r="AE57" s="152"/>
      <c r="AF57" s="231" t="s">
        <v>105</v>
      </c>
      <c r="AG57" s="157">
        <f>(B58+C58+D58+H58+J58+K58+L58+M58+N58+O58+V58+W58+X58)/1000</f>
        <v>0.126</v>
      </c>
      <c r="AH57" s="149">
        <f>(E58+F58+G58+I58+P58+Q58+R58+S58+T58+U58+Y58+Z58+AA58)/1000</f>
        <v>0.42424</v>
      </c>
      <c r="AI57" s="160">
        <f>(AB58+AC58+AD58)/1000</f>
        <v>0</v>
      </c>
      <c r="AJ57" s="149">
        <f>SUM(AG57:AI58)</f>
        <v>0.55024</v>
      </c>
    </row>
    <row r="58" spans="1:38" customHeight="1" ht="9.4">
      <c r="A58" s="230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v>6</v>
      </c>
      <c r="M58" s="101">
        <f>M57*F11</f>
        <v>0</v>
      </c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18.24</v>
      </c>
      <c r="S58" s="101">
        <f>S57*F12</f>
        <v>0</v>
      </c>
      <c r="T58" s="103">
        <f>T57*F12</f>
        <v>0</v>
      </c>
      <c r="U58" s="104">
        <f>U57*F12</f>
        <v>0</v>
      </c>
      <c r="V58" s="100">
        <f>V57*F11</f>
        <v>120</v>
      </c>
      <c r="W58" s="101">
        <f>W57*F11</f>
        <v>0</v>
      </c>
      <c r="X58" s="101">
        <f>X57*F11</f>
        <v>0</v>
      </c>
      <c r="Y58" s="101">
        <v>406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153"/>
      <c r="AF58" s="232"/>
      <c r="AG58" s="157"/>
      <c r="AH58" s="149"/>
      <c r="AI58" s="160"/>
      <c r="AJ58" s="149"/>
    </row>
    <row r="59" spans="1:38" customHeight="1" ht="9.4">
      <c r="A59" s="229" t="s">
        <v>106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152"/>
      <c r="AF59" s="231" t="s">
        <v>107</v>
      </c>
      <c r="AG59" s="157">
        <f>(B60+C60+D60+H60+J60+K60+L60+M60+N60+O60+V60+W60+X60)/1000</f>
        <v>0</v>
      </c>
      <c r="AH59" s="149">
        <f>(E60+F60+G60+I60+P60+Q60+R60+S60+T60+U60+Y60+Z60+AA60)/1000</f>
        <v>0</v>
      </c>
      <c r="AI59" s="160">
        <f>(AB60+AC60+AD60)/1000</f>
        <v>0</v>
      </c>
      <c r="AJ59" s="149">
        <f>SUM(AG59:AI60)</f>
        <v>0</v>
      </c>
    </row>
    <row r="60" spans="1:38" customHeight="1" ht="9.4">
      <c r="A60" s="230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153"/>
      <c r="AF60" s="232"/>
      <c r="AG60" s="157"/>
      <c r="AH60" s="149"/>
      <c r="AI60" s="160"/>
      <c r="AJ60" s="149"/>
    </row>
    <row r="61" spans="1:38" customHeight="1" ht="9.4">
      <c r="A61" s="229" t="s">
        <v>108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152" t="s">
        <v>69</v>
      </c>
      <c r="AF61" s="231" t="s">
        <v>109</v>
      </c>
      <c r="AG61" s="157">
        <f>(B62+C62+D62+H62+J62+K62+L62+M62+N62+O62+V62+W62+X62)/1000</f>
        <v>0</v>
      </c>
      <c r="AH61" s="149">
        <f>(E62+F62+G62+I62+P62+Q62+R62+S62+T62+U62+Y62+Z62+AA62)/1000</f>
        <v>0</v>
      </c>
      <c r="AI61" s="160">
        <f>(AB62+AC62+AD62)/1000</f>
        <v>0</v>
      </c>
      <c r="AJ61" s="149">
        <f>SUM(AG61:AI62)</f>
        <v>0</v>
      </c>
    </row>
    <row r="62" spans="1:38" customHeight="1" ht="9.4">
      <c r="A62" s="230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153"/>
      <c r="AF62" s="232"/>
      <c r="AG62" s="157"/>
      <c r="AH62" s="149"/>
      <c r="AI62" s="160"/>
      <c r="AJ62" s="149"/>
    </row>
    <row r="63" spans="1:38" customHeight="1" ht="9.4">
      <c r="A63" s="229" t="s">
        <v>110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152"/>
      <c r="AF63" s="231" t="s">
        <v>111</v>
      </c>
      <c r="AG63" s="157">
        <f>(B64+C64+D64+H64+J64+K64+L64+M64+N64+O64+V64+W64+X64)/1000</f>
        <v>0</v>
      </c>
      <c r="AH63" s="149">
        <f>(E64+F64+G64+I64+P64+Q64+R64+S64+T64+U64+Y64+Z64+AA64)/1000</f>
        <v>0</v>
      </c>
      <c r="AI63" s="160">
        <f>(AB64+AC64+AD64)/1000</f>
        <v>0</v>
      </c>
      <c r="AJ63" s="149">
        <f>SUM(AG63:AI64)</f>
        <v>0</v>
      </c>
    </row>
    <row r="64" spans="1:38" customHeight="1" ht="9.4">
      <c r="A64" s="230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153"/>
      <c r="AF64" s="232"/>
      <c r="AG64" s="157"/>
      <c r="AH64" s="149"/>
      <c r="AI64" s="160"/>
      <c r="AJ64" s="149"/>
    </row>
    <row r="65" spans="1:38" customHeight="1" ht="9.4">
      <c r="A65" s="229" t="s">
        <v>112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>
        <v>3</v>
      </c>
      <c r="L65" s="108"/>
      <c r="M65" s="108"/>
      <c r="N65" s="108"/>
      <c r="O65" s="108"/>
      <c r="P65" s="108"/>
      <c r="Q65" s="108">
        <v>3.6</v>
      </c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152"/>
      <c r="AF65" s="231" t="s">
        <v>113</v>
      </c>
      <c r="AG65" s="157">
        <f>(B66+C66+D66+H66+J66+K66+L66+M66+N66+O66+V66+W66+X66)/1000</f>
        <v>0.022</v>
      </c>
      <c r="AH65" s="149">
        <f>(E66+F66+G66+I66+P66+Q66+R66+S66+T66+U66+Y66+Z66+AA66)/1000</f>
        <v>0.0576</v>
      </c>
      <c r="AI65" s="160">
        <f>(AB66+AC66+AD66)/1000</f>
        <v>0</v>
      </c>
      <c r="AJ65" s="149">
        <f>SUM(AG65:AI66)</f>
        <v>0.0796</v>
      </c>
    </row>
    <row r="66" spans="1:38" customHeight="1" ht="9.4">
      <c r="A66" s="230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v>22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f>Q65*F12</f>
        <v>57.6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153"/>
      <c r="AF66" s="232"/>
      <c r="AG66" s="157"/>
      <c r="AH66" s="149"/>
      <c r="AI66" s="160"/>
      <c r="AJ66" s="149"/>
    </row>
    <row r="67" spans="1:38" customHeight="1" ht="9.4">
      <c r="A67" s="226" t="s">
        <v>114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152"/>
      <c r="AF67" s="227" t="s">
        <v>115</v>
      </c>
      <c r="AG67" s="157">
        <f>(B68+C68+D68+H68+J68+K68+L68+M68+N68+O68+V68+W68+X68)/1000</f>
        <v>0</v>
      </c>
      <c r="AH67" s="149">
        <f>(E68+F68+G68+I68+P68+Q68+R68+S68+T68+U68+Y68+Z68+AA68)/1000</f>
        <v>0</v>
      </c>
      <c r="AI67" s="160">
        <f>(AB68+AC68+AD68)/1000</f>
        <v>0</v>
      </c>
      <c r="AJ67" s="149">
        <f>SUM(AG67:AI68)</f>
        <v>0</v>
      </c>
    </row>
    <row r="68" spans="1:38" customHeight="1" ht="9.4">
      <c r="A68" s="226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153"/>
      <c r="AF68" s="228"/>
      <c r="AG68" s="157"/>
      <c r="AH68" s="149"/>
      <c r="AI68" s="160"/>
      <c r="AJ68" s="149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116</v>
      </c>
      <c r="AI71" s="3"/>
    </row>
    <row r="72" spans="1:38" customHeight="1" ht="12">
      <c r="A72" s="64" t="s">
        <v>32</v>
      </c>
      <c r="B72" s="210" t="s">
        <v>33</v>
      </c>
      <c r="C72" s="211"/>
      <c r="D72" s="211"/>
      <c r="E72" s="211"/>
      <c r="F72" s="211"/>
      <c r="G72" s="211"/>
      <c r="H72" s="212" t="s">
        <v>34</v>
      </c>
      <c r="I72" s="213"/>
      <c r="J72" s="214" t="s">
        <v>35</v>
      </c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5" t="s">
        <v>36</v>
      </c>
      <c r="W72" s="214"/>
      <c r="X72" s="214"/>
      <c r="Y72" s="214"/>
      <c r="Z72" s="214"/>
      <c r="AA72" s="213"/>
      <c r="AB72" s="216" t="s">
        <v>37</v>
      </c>
      <c r="AC72" s="217"/>
      <c r="AD72" s="218"/>
      <c r="AE72" s="222" t="s">
        <v>38</v>
      </c>
      <c r="AF72" s="193" t="s">
        <v>39</v>
      </c>
      <c r="AG72" s="196" t="s">
        <v>40</v>
      </c>
      <c r="AH72" s="197"/>
      <c r="AI72" s="197"/>
      <c r="AJ72" s="198"/>
    </row>
    <row r="73" spans="1:38" customHeight="1" ht="12">
      <c r="A73" s="65"/>
      <c r="B73" s="202" t="s">
        <v>41</v>
      </c>
      <c r="C73" s="203"/>
      <c r="D73" s="203"/>
      <c r="E73" s="203" t="s">
        <v>42</v>
      </c>
      <c r="F73" s="203"/>
      <c r="G73" s="204"/>
      <c r="H73" s="13" t="s">
        <v>41</v>
      </c>
      <c r="I73" s="9" t="s">
        <v>42</v>
      </c>
      <c r="J73" s="205" t="s">
        <v>41</v>
      </c>
      <c r="K73" s="205"/>
      <c r="L73" s="205"/>
      <c r="M73" s="205"/>
      <c r="N73" s="205"/>
      <c r="O73" s="206"/>
      <c r="P73" s="204" t="s">
        <v>42</v>
      </c>
      <c r="Q73" s="205"/>
      <c r="R73" s="205"/>
      <c r="S73" s="205"/>
      <c r="T73" s="205"/>
      <c r="U73" s="205"/>
      <c r="V73" s="207" t="s">
        <v>41</v>
      </c>
      <c r="W73" s="205"/>
      <c r="X73" s="206"/>
      <c r="Y73" s="204" t="s">
        <v>42</v>
      </c>
      <c r="Z73" s="205"/>
      <c r="AA73" s="208"/>
      <c r="AB73" s="219"/>
      <c r="AC73" s="220"/>
      <c r="AD73" s="221"/>
      <c r="AE73" s="223"/>
      <c r="AF73" s="194"/>
      <c r="AG73" s="199"/>
      <c r="AH73" s="200"/>
      <c r="AI73" s="200"/>
      <c r="AJ73" s="201"/>
    </row>
    <row r="74" spans="1:38" customHeight="1" ht="10.5">
      <c r="A74" s="66"/>
      <c r="B74" s="209" t="str">
        <f>B19</f>
        <v>суп мол с макар издел</v>
      </c>
      <c r="C74" s="172" t="str">
        <f>C19</f>
        <v>чай с сахаром</v>
      </c>
      <c r="D74" s="172" t="str">
        <f>D19</f>
        <v>батон с сыром</v>
      </c>
      <c r="E74" s="172" t="str">
        <f>E19</f>
        <v>суп мол с макар издел</v>
      </c>
      <c r="F74" s="172" t="str">
        <f>F19</f>
        <v>чай с сахаром</v>
      </c>
      <c r="G74" s="225" t="str">
        <f>G19</f>
        <v>батон с сыром</v>
      </c>
      <c r="H74" s="191" t="str">
        <f>H19</f>
        <v>сок фрукт</v>
      </c>
      <c r="I74" s="192" t="str">
        <f>I19</f>
        <v>сок фрукт</v>
      </c>
      <c r="J74" s="191" t="str">
        <f>J19</f>
        <v>огурец солёный</v>
      </c>
      <c r="K74" s="172" t="str">
        <f>K19</f>
        <v>рассольник</v>
      </c>
      <c r="L74" s="172" t="str">
        <f>L19</f>
        <v>овощное рагу с мясом птицы(филе)</v>
      </c>
      <c r="M74" s="172">
        <f>M19</f>
        <v/>
      </c>
      <c r="N74" s="172" t="str">
        <f>N19</f>
        <v>хлеб</v>
      </c>
      <c r="O74" s="172" t="str">
        <f>O19</f>
        <v>напиток лимонный</v>
      </c>
      <c r="P74" s="172" t="str">
        <f>P19</f>
        <v>огурец солёный</v>
      </c>
      <c r="Q74" s="172" t="str">
        <f>Q19</f>
        <v>рассольник</v>
      </c>
      <c r="R74" s="172" t="str">
        <f>R19</f>
        <v>овощное рагу с мясом птицы(филе)</v>
      </c>
      <c r="S74" s="172">
        <f>S19</f>
        <v/>
      </c>
      <c r="T74" s="172" t="str">
        <f>T19</f>
        <v>хлеб</v>
      </c>
      <c r="U74" s="187" t="str">
        <f>U19</f>
        <v>напиток лимонный</v>
      </c>
      <c r="V74" s="188" t="str">
        <f>V19</f>
        <v>вареники ленив. с маслом</v>
      </c>
      <c r="W74" s="172" t="str">
        <f>W19</f>
        <v>молоко кипячёное</v>
      </c>
      <c r="X74" s="172" t="str">
        <f>X19</f>
        <v>батон</v>
      </c>
      <c r="Y74" s="172" t="str">
        <f>Y19</f>
        <v>вареники ленив. с маслом</v>
      </c>
      <c r="Z74" s="172" t="str">
        <f>Z19</f>
        <v>молоко кипячёное</v>
      </c>
      <c r="AA74" s="173" t="str">
        <f>AA19</f>
        <v>батон</v>
      </c>
      <c r="AB74" s="176">
        <f>AB19</f>
        <v/>
      </c>
      <c r="AC74" s="172">
        <f>AC19</f>
        <v/>
      </c>
      <c r="AD74" s="176">
        <f>AD19</f>
        <v/>
      </c>
      <c r="AE74" s="223"/>
      <c r="AF74" s="194"/>
      <c r="AG74" s="179" t="s">
        <v>55</v>
      </c>
      <c r="AH74" s="180"/>
      <c r="AI74" s="180"/>
      <c r="AJ74" s="181"/>
    </row>
    <row r="75" spans="1:38" customHeight="1" ht="10.5">
      <c r="A75" s="67" t="s">
        <v>56</v>
      </c>
      <c r="B75" s="209"/>
      <c r="C75" s="172"/>
      <c r="D75" s="172"/>
      <c r="E75" s="172"/>
      <c r="F75" s="172"/>
      <c r="G75" s="225"/>
      <c r="H75" s="191"/>
      <c r="I75" s="192"/>
      <c r="J75" s="191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87"/>
      <c r="V75" s="189"/>
      <c r="W75" s="172"/>
      <c r="X75" s="172"/>
      <c r="Y75" s="172"/>
      <c r="Z75" s="172"/>
      <c r="AA75" s="174"/>
      <c r="AB75" s="177"/>
      <c r="AC75" s="172"/>
      <c r="AD75" s="177"/>
      <c r="AE75" s="223"/>
      <c r="AF75" s="194"/>
      <c r="AG75" s="182" t="s">
        <v>41</v>
      </c>
      <c r="AH75" s="183" t="s">
        <v>42</v>
      </c>
      <c r="AI75" s="184" t="s">
        <v>57</v>
      </c>
      <c r="AJ75" s="185" t="s">
        <v>58</v>
      </c>
    </row>
    <row r="76" spans="1:38" customHeight="1" ht="37.15">
      <c r="A76" s="54"/>
      <c r="B76" s="209"/>
      <c r="C76" s="172"/>
      <c r="D76" s="172"/>
      <c r="E76" s="172"/>
      <c r="F76" s="172"/>
      <c r="G76" s="225"/>
      <c r="H76" s="191"/>
      <c r="I76" s="192"/>
      <c r="J76" s="191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87"/>
      <c r="V76" s="190"/>
      <c r="W76" s="172"/>
      <c r="X76" s="172"/>
      <c r="Y76" s="172"/>
      <c r="Z76" s="172"/>
      <c r="AA76" s="175"/>
      <c r="AB76" s="178"/>
      <c r="AC76" s="172"/>
      <c r="AD76" s="178"/>
      <c r="AE76" s="224"/>
      <c r="AF76" s="195"/>
      <c r="AG76" s="182"/>
      <c r="AH76" s="183"/>
      <c r="AI76" s="184"/>
      <c r="AJ76" s="186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168" t="s">
        <v>117</v>
      </c>
      <c r="B78" s="91">
        <v>10.4</v>
      </c>
      <c r="C78" s="92"/>
      <c r="D78" s="92"/>
      <c r="E78" s="92">
        <v>12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170"/>
      <c r="AF78" s="171" t="s">
        <v>118</v>
      </c>
      <c r="AG78" s="156">
        <f>(B79+C79+D79+H79+J79+K79+L79+M79+N79+O79+V79+W79+X79)/1000</f>
        <v>0.068</v>
      </c>
      <c r="AH78" s="158">
        <f>(E79+F79+G79+I79+P79+Q79+R79+S79+T79+U79+Y79+Z79+AA79)/1000</f>
        <v>0.192</v>
      </c>
      <c r="AI78" s="159">
        <f>(AB79+AC79+AD79)/1000</f>
        <v>0</v>
      </c>
      <c r="AJ78" s="158">
        <f>SUM(AG78:AG79)</f>
        <v>0.068</v>
      </c>
    </row>
    <row r="79" spans="1:38" customHeight="1" ht="9.4">
      <c r="A79" s="169"/>
      <c r="B79" s="100">
        <v>68</v>
      </c>
      <c r="C79" s="101">
        <f>C78*F11</f>
        <v>0</v>
      </c>
      <c r="D79" s="101">
        <f>D78*F11</f>
        <v>0</v>
      </c>
      <c r="E79" s="101">
        <f>E78*F12</f>
        <v>192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153"/>
      <c r="AF79" s="164"/>
      <c r="AG79" s="157"/>
      <c r="AH79" s="149"/>
      <c r="AI79" s="160"/>
      <c r="AJ79" s="149"/>
    </row>
    <row r="80" spans="1:38" customHeight="1" ht="9.4">
      <c r="A80" s="165" t="s">
        <v>119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152"/>
      <c r="AF80" s="163" t="s">
        <v>120</v>
      </c>
      <c r="AG80" s="156">
        <f>(B81+C81+D81+H81+J81+K81+L81+M81+N81+O81+V81+W81+X81)/1000</f>
        <v>0</v>
      </c>
      <c r="AH80" s="158">
        <f>(E81+F81+G81+I81+P81+Q81+R81+S81+T81+U81+Y81+Z81+AA81)/1000</f>
        <v>0</v>
      </c>
      <c r="AI80" s="159">
        <f>(AB81+AC81+AD81)/1000</f>
        <v>0</v>
      </c>
      <c r="AJ80" s="149">
        <f>SUM(AG80:AG81)</f>
        <v>0</v>
      </c>
    </row>
    <row r="81" spans="1:38" customHeight="1" ht="9.4">
      <c r="A81" s="166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153"/>
      <c r="AF81" s="164"/>
      <c r="AG81" s="157"/>
      <c r="AH81" s="149"/>
      <c r="AI81" s="160"/>
      <c r="AJ81" s="149"/>
    </row>
    <row r="82" spans="1:38" customHeight="1" ht="9.4">
      <c r="A82" s="165" t="s">
        <v>121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/>
      <c r="L82" s="108"/>
      <c r="M82" s="108"/>
      <c r="N82" s="108"/>
      <c r="O82" s="108"/>
      <c r="P82" s="108"/>
      <c r="Q82" s="108"/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152"/>
      <c r="AF82" s="163" t="s">
        <v>122</v>
      </c>
      <c r="AG82" s="156">
        <f>(B83+C83+D83+H83+J83+K83+L83+M83+N83+O83+V83+W83+X83)/1000</f>
        <v>0</v>
      </c>
      <c r="AH82" s="158">
        <f>(E83+F83+G83+I83+P83+Q83+R83+S83+T83+U83+Y83+Z83+AA83)/1000</f>
        <v>0</v>
      </c>
      <c r="AI82" s="159">
        <f>(AB83+AC83+AD83)/1000</f>
        <v>0</v>
      </c>
      <c r="AJ82" s="149">
        <f>SUM(AG82:AG83)</f>
        <v>0</v>
      </c>
    </row>
    <row r="83" spans="1:38" customHeight="1" ht="9.4">
      <c r="A83" s="166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0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0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>
        <f>Z82*F12</f>
        <v>0</v>
      </c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153"/>
      <c r="AF83" s="164"/>
      <c r="AG83" s="157"/>
      <c r="AH83" s="149"/>
      <c r="AI83" s="160"/>
      <c r="AJ83" s="149"/>
    </row>
    <row r="84" spans="1:38" customHeight="1" ht="9.4">
      <c r="A84" s="165" t="s">
        <v>123</v>
      </c>
      <c r="B84" s="113">
        <v>1</v>
      </c>
      <c r="C84" s="142" t="s">
        <v>124</v>
      </c>
      <c r="D84" s="108"/>
      <c r="E84" s="108">
        <v>1.2</v>
      </c>
      <c r="F84" s="108">
        <v>15</v>
      </c>
      <c r="G84" s="109"/>
      <c r="H84" s="110"/>
      <c r="I84" s="112"/>
      <c r="J84" s="113"/>
      <c r="K84" s="108"/>
      <c r="L84" s="108"/>
      <c r="M84" s="108"/>
      <c r="N84" s="108"/>
      <c r="O84" s="108">
        <v>18</v>
      </c>
      <c r="P84" s="108"/>
      <c r="Q84" s="108"/>
      <c r="R84" s="107"/>
      <c r="S84" s="107"/>
      <c r="T84" s="107"/>
      <c r="U84" s="112">
        <v>18</v>
      </c>
      <c r="V84" s="113">
        <v>7.15</v>
      </c>
      <c r="W84" s="108"/>
      <c r="X84" s="108"/>
      <c r="Y84" s="108">
        <v>8.25</v>
      </c>
      <c r="Z84" s="107"/>
      <c r="AA84" s="114"/>
      <c r="AB84" s="108"/>
      <c r="AC84" s="108"/>
      <c r="AD84" s="111"/>
      <c r="AE84" s="152"/>
      <c r="AF84" s="163" t="s">
        <v>125</v>
      </c>
      <c r="AG84" s="156">
        <f>(B85+C85+D85+H85+J85+K85+L85+M85+N85+O85+V85+W85+X85)/1000</f>
        <v>0.2369</v>
      </c>
      <c r="AH84" s="158">
        <f>(E85+F85+G85+I85+P85+Q85+R85+S85+T85+U85+Y85+Z85+AA85)/1000</f>
        <v>0.6832</v>
      </c>
      <c r="AI84" s="159">
        <f>(AB85+AC85+AD85)/1000</f>
        <v>0</v>
      </c>
      <c r="AJ84" s="149">
        <f>SUM(AG84:AG85)</f>
        <v>0.2369</v>
      </c>
    </row>
    <row r="85" spans="1:38" customHeight="1" ht="9.4">
      <c r="A85" s="166"/>
      <c r="B85" s="100">
        <f>B84*F11</f>
        <v>6</v>
      </c>
      <c r="C85" s="101">
        <v>80</v>
      </c>
      <c r="D85" s="101">
        <f>D84*F11</f>
        <v>0</v>
      </c>
      <c r="E85" s="101">
        <f>E84*F12</f>
        <v>19.2</v>
      </c>
      <c r="F85" s="101">
        <f>F84*F12</f>
        <v>240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0</v>
      </c>
      <c r="M85" s="101">
        <f>M84*F11</f>
        <v>0</v>
      </c>
      <c r="N85" s="101">
        <f>N84*F11</f>
        <v>0</v>
      </c>
      <c r="O85" s="101">
        <f>O84*F11</f>
        <v>108</v>
      </c>
      <c r="P85" s="101">
        <f>P84*F12</f>
        <v>0</v>
      </c>
      <c r="Q85" s="101">
        <f>Q84*F12</f>
        <v>0</v>
      </c>
      <c r="R85" s="101">
        <f>R84*F12</f>
        <v>0</v>
      </c>
      <c r="S85" s="101">
        <f>S84*F12</f>
        <v>0</v>
      </c>
      <c r="T85" s="103">
        <f>T84*F12</f>
        <v>0</v>
      </c>
      <c r="U85" s="104">
        <f>U84*F12</f>
        <v>288</v>
      </c>
      <c r="V85" s="100">
        <f>V84*F11</f>
        <v>42.9</v>
      </c>
      <c r="W85" s="101">
        <f>W84*F11</f>
        <v>0</v>
      </c>
      <c r="X85" s="101">
        <f>X84*F11</f>
        <v>0</v>
      </c>
      <c r="Y85" s="101">
        <v>136</v>
      </c>
      <c r="Z85" s="101">
        <f>Z84*F12</f>
        <v>0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153"/>
      <c r="AF85" s="164"/>
      <c r="AG85" s="157"/>
      <c r="AH85" s="149"/>
      <c r="AI85" s="160"/>
      <c r="AJ85" s="149"/>
    </row>
    <row r="86" spans="1:38" customHeight="1" ht="9.4">
      <c r="A86" s="165" t="s">
        <v>126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152"/>
      <c r="AF86" s="163" t="s">
        <v>127</v>
      </c>
      <c r="AG86" s="156">
        <f>(B87+C87+D87+H87+J87+K87+L87+M87+N87+O87+V87+W87+X87)/1000</f>
        <v>0</v>
      </c>
      <c r="AH86" s="158">
        <f>(E87+F87+G87+I87+P87+Q87+R87+S87+T87+U87+Y87+Z87+AA87)/1000</f>
        <v>0</v>
      </c>
      <c r="AI86" s="159">
        <f>(AB87+AC87+AD87)/1000</f>
        <v>0</v>
      </c>
      <c r="AJ86" s="149">
        <f>SUM(AG86:AG87)</f>
        <v>0</v>
      </c>
    </row>
    <row r="87" spans="1:38" customHeight="1" ht="9.4">
      <c r="A87" s="166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153"/>
      <c r="AF87" s="164"/>
      <c r="AG87" s="157"/>
      <c r="AH87" s="149"/>
      <c r="AI87" s="160"/>
      <c r="AJ87" s="149"/>
    </row>
    <row r="88" spans="1:38" customHeight="1" ht="9.4">
      <c r="A88" s="165" t="s">
        <v>128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152"/>
      <c r="AF88" s="163" t="s">
        <v>129</v>
      </c>
      <c r="AG88" s="156">
        <f>(B89+C89+D89+H89+J89+K89+L89+M89+N89+O89+V89+W89+X89)/1000</f>
        <v>0</v>
      </c>
      <c r="AH88" s="158">
        <f>(E89+F89+G89+I89+P89+Q89+R89+S89+T89+U89+Y89+Z89+AA89)/1000</f>
        <v>0</v>
      </c>
      <c r="AI88" s="159">
        <f>(AB89+AC89+AD89)/1000</f>
        <v>0</v>
      </c>
      <c r="AJ88" s="149">
        <f>SUM(AG88:AG89)</f>
        <v>0</v>
      </c>
    </row>
    <row r="89" spans="1:38" customHeight="1" ht="9.4">
      <c r="A89" s="166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>
        <f>G88*F12</f>
        <v>0</v>
      </c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153"/>
      <c r="AF89" s="164"/>
      <c r="AG89" s="157"/>
      <c r="AH89" s="149"/>
      <c r="AI89" s="160"/>
      <c r="AJ89" s="149"/>
    </row>
    <row r="90" spans="1:38" customHeight="1" ht="9.4">
      <c r="A90" s="165" t="s">
        <v>130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152"/>
      <c r="AF90" s="163" t="s">
        <v>131</v>
      </c>
      <c r="AG90" s="156">
        <f>(B91+C91+D91+H91+J91+K91+L91+M91+N91+O91+V91+W91+X91)/1000</f>
        <v>0</v>
      </c>
      <c r="AH90" s="158">
        <f>(E91+F91+G91+I91+P91+Q91+R91+S91+T91+U91+Y91+Z91+AA91)/1000</f>
        <v>0</v>
      </c>
      <c r="AI90" s="159">
        <f>(AB91+AC91+AD91)/1000</f>
        <v>0</v>
      </c>
      <c r="AJ90" s="149">
        <f>SUM(AG90:AG91)</f>
        <v>0</v>
      </c>
    </row>
    <row r="91" spans="1:38" customHeight="1" ht="9.4">
      <c r="A91" s="166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>
        <f>G90*F12</f>
        <v>0</v>
      </c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153"/>
      <c r="AF91" s="164"/>
      <c r="AG91" s="157"/>
      <c r="AH91" s="149"/>
      <c r="AI91" s="160"/>
      <c r="AJ91" s="149"/>
    </row>
    <row r="92" spans="1:38" customHeight="1" ht="9.4">
      <c r="A92" s="161" t="s">
        <v>132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152"/>
      <c r="AF92" s="163" t="s">
        <v>133</v>
      </c>
      <c r="AG92" s="156">
        <f>(B93+C93+D93+H93+J93+K93+L93+M93+N93+O93+V93+W93+X93)/1000</f>
        <v>0</v>
      </c>
      <c r="AH92" s="158">
        <f>(E93+F93+G93+I93+P93+Q93+R93+S93+T93+U93+Y93+Z93+AA93)/1000</f>
        <v>0</v>
      </c>
      <c r="AI92" s="159">
        <f>(AB93+AC93+AD93)/1000</f>
        <v>0</v>
      </c>
      <c r="AJ92" s="149">
        <f>SUM(AG92:AG93)</f>
        <v>0</v>
      </c>
    </row>
    <row r="93" spans="1:38" customHeight="1" ht="9.4">
      <c r="A93" s="162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153"/>
      <c r="AF93" s="164"/>
      <c r="AG93" s="157"/>
      <c r="AH93" s="149"/>
      <c r="AI93" s="160"/>
      <c r="AJ93" s="149"/>
    </row>
    <row r="94" spans="1:38" customHeight="1" ht="9.4">
      <c r="A94" s="165" t="s">
        <v>134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152"/>
      <c r="AF94" s="163" t="s">
        <v>135</v>
      </c>
      <c r="AG94" s="156">
        <f>(B95+C95+D95+H95+J95+K95+L95+M95+N95+O95+V95+W95+X95)/1000</f>
        <v>0</v>
      </c>
      <c r="AH94" s="158">
        <f>(E95+F95+G95+I95+P95+Q95+R95+S95+T95+U95+Y95+Z95+AA95)/1000</f>
        <v>0</v>
      </c>
      <c r="AI94" s="159">
        <f>(AB95+AC95+AD95)/1000</f>
        <v>0</v>
      </c>
      <c r="AJ94" s="149">
        <f>SUM(AG94:AG95)</f>
        <v>0</v>
      </c>
    </row>
    <row r="95" spans="1:38" customHeight="1" ht="9.4">
      <c r="A95" s="166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>
        <f>N94*F11</f>
        <v>0</v>
      </c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153"/>
      <c r="AF95" s="164"/>
      <c r="AG95" s="157"/>
      <c r="AH95" s="149"/>
      <c r="AI95" s="160"/>
      <c r="AJ95" s="149"/>
    </row>
    <row r="96" spans="1:38" customHeight="1" ht="9.4">
      <c r="A96" s="165" t="s">
        <v>136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/>
      <c r="O96" s="108"/>
      <c r="P96" s="108"/>
      <c r="Q96" s="108"/>
      <c r="R96" s="107"/>
      <c r="S96" s="107"/>
      <c r="T96" s="107"/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152"/>
      <c r="AF96" s="163" t="s">
        <v>137</v>
      </c>
      <c r="AG96" s="156">
        <f>(B97+C97+D97+H97+J97+K97+L97+M97+N97+O97+V97+W97+X97)/1000</f>
        <v>0</v>
      </c>
      <c r="AH96" s="158">
        <f>(E97+F97+G97+I97+P97+Q97+R97+S97+T97+U97+Y97+Z97+AA97)/1000</f>
        <v>0</v>
      </c>
      <c r="AI96" s="159">
        <f>(AB97+AC97+AD97)/1000</f>
        <v>0</v>
      </c>
      <c r="AJ96" s="149">
        <f>SUM(AG96:AG97)</f>
        <v>0</v>
      </c>
    </row>
    <row r="97" spans="1:38" customHeight="1" ht="9.4">
      <c r="A97" s="166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0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0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153"/>
      <c r="AF97" s="164"/>
      <c r="AG97" s="157"/>
      <c r="AH97" s="149"/>
      <c r="AI97" s="160"/>
      <c r="AJ97" s="149"/>
    </row>
    <row r="98" spans="1:38" customHeight="1" ht="9.4">
      <c r="A98" s="165" t="s">
        <v>138</v>
      </c>
      <c r="B98" s="113"/>
      <c r="C98" s="108"/>
      <c r="D98" s="108"/>
      <c r="E98" s="108"/>
      <c r="F98" s="108"/>
      <c r="G98" s="109"/>
      <c r="H98" s="110">
        <v>150</v>
      </c>
      <c r="I98" s="112">
        <v>190</v>
      </c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152"/>
      <c r="AF98" s="163" t="s">
        <v>139</v>
      </c>
      <c r="AG98" s="156">
        <f>(B99+C99+D99+H99+J99+K99+L99+M99+N99+O99+V99+W99+X99)/1000</f>
        <v>0.9</v>
      </c>
      <c r="AH98" s="158">
        <f>(E99+F99+G99+I99+P99+Q99+R99+S99+T99+U99+Y99+Z99+AA99)/1000</f>
        <v>3.1</v>
      </c>
      <c r="AI98" s="159">
        <f>(AB99+AC99+AD99)/1000</f>
        <v>0</v>
      </c>
      <c r="AJ98" s="149">
        <f>SUM(AG98:AG99)</f>
        <v>0.9</v>
      </c>
    </row>
    <row r="99" spans="1:38" customHeight="1" ht="9.4">
      <c r="A99" s="166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v>900</v>
      </c>
      <c r="I99" s="105">
        <v>3100</v>
      </c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153"/>
      <c r="AF99" s="164"/>
      <c r="AG99" s="157"/>
      <c r="AH99" s="149"/>
      <c r="AI99" s="160"/>
      <c r="AJ99" s="149"/>
    </row>
    <row r="100" spans="1:38" customHeight="1" ht="9.4">
      <c r="A100" s="165" t="s">
        <v>140</v>
      </c>
      <c r="B100" s="113"/>
      <c r="C100" s="108"/>
      <c r="D100" s="108"/>
      <c r="E100" s="108"/>
      <c r="F100" s="108"/>
      <c r="G100" s="109"/>
      <c r="H100" s="141"/>
      <c r="I100" s="112"/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152"/>
      <c r="AF100" s="163" t="s">
        <v>141</v>
      </c>
      <c r="AG100" s="156">
        <f>(B101+C101+D101+H101+J101+K101+L101+M101+N101+O101+V101+W101+X101)/1000</f>
        <v>0</v>
      </c>
      <c r="AH100" s="158">
        <f>(E101+F101+G101+I101+P101+Q101+R101+S101+T101+U101+Y101+Z101+AA101)/1000</f>
        <v>0</v>
      </c>
      <c r="AI100" s="159">
        <f>(AB101+AC101+AD101)/1000</f>
        <v>0</v>
      </c>
      <c r="AJ100" s="149">
        <f>SUM(AG100:AG101)</f>
        <v>0</v>
      </c>
    </row>
    <row r="101" spans="1:38" customHeight="1" ht="9.4">
      <c r="A101" s="166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0</v>
      </c>
      <c r="I101" s="105">
        <f>I100*F12</f>
        <v>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153"/>
      <c r="AF101" s="164"/>
      <c r="AG101" s="157"/>
      <c r="AH101" s="149"/>
      <c r="AI101" s="160"/>
      <c r="AJ101" s="149"/>
    </row>
    <row r="102" spans="1:38" customHeight="1" ht="9.4">
      <c r="A102" s="161" t="s">
        <v>142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>
        <v>18</v>
      </c>
      <c r="P102" s="107"/>
      <c r="Q102" s="107"/>
      <c r="R102" s="107"/>
      <c r="S102" s="107"/>
      <c r="T102" s="107"/>
      <c r="U102" s="112">
        <v>18</v>
      </c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152"/>
      <c r="AF102" s="154">
        <v>615048</v>
      </c>
      <c r="AG102" s="156">
        <f>(B103+C103+D103+H103+J103+K103+L103+M103+N103+O103+V103+W103+X103)/1000</f>
        <v>0.108</v>
      </c>
      <c r="AH102" s="158">
        <f>(E103+F103+G103+I103+P103+Q103+R103+S103+T103+U103+Y103+Z103+AA103)/1000</f>
        <v>0.292</v>
      </c>
      <c r="AI102" s="159">
        <f>(AB103+AC103+AD103)/1000</f>
        <v>0</v>
      </c>
      <c r="AJ102" s="149">
        <f>SUM(AG102:AG103)</f>
        <v>0.108</v>
      </c>
    </row>
    <row r="103" spans="1:38" customHeight="1" ht="9.4">
      <c r="A103" s="162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108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v>292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153"/>
      <c r="AF103" s="155"/>
      <c r="AG103" s="157"/>
      <c r="AH103" s="149"/>
      <c r="AI103" s="160"/>
      <c r="AJ103" s="149"/>
    </row>
    <row r="104" spans="1:38" customHeight="1" ht="9.4">
      <c r="A104" s="165" t="s">
        <v>143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43" t="s">
        <v>144</v>
      </c>
      <c r="L104" s="108">
        <v>112.6</v>
      </c>
      <c r="M104" s="108"/>
      <c r="N104" s="108"/>
      <c r="O104" s="108"/>
      <c r="P104" s="108"/>
      <c r="Q104" s="108">
        <v>83.2</v>
      </c>
      <c r="R104" s="107">
        <v>140</v>
      </c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152"/>
      <c r="AF104" s="163" t="s">
        <v>145</v>
      </c>
      <c r="AG104" s="156">
        <f>(B105+C105+D105+H105+J105+K105+L105+M105+N105+O105+V105+W105+X105)/1000</f>
        <v>1.0986</v>
      </c>
      <c r="AH104" s="158">
        <f>(E105+F105+G105+I105+P105+Q105+R105+S105+T105+U105+Y105+Z105+AA105)/1000</f>
        <v>3.5712</v>
      </c>
      <c r="AI104" s="159">
        <f>(AB105+AC105+AD105)/1000</f>
        <v>0</v>
      </c>
      <c r="AJ104" s="149">
        <f>SUM(AG104:AG105)</f>
        <v>1.0986</v>
      </c>
    </row>
    <row r="105" spans="1:38" customHeight="1" ht="9.4">
      <c r="A105" s="166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423</v>
      </c>
      <c r="L105" s="101">
        <f>L104*F11</f>
        <v>675.6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1331.2</v>
      </c>
      <c r="R105" s="101">
        <f>R104*F12</f>
        <v>2240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153"/>
      <c r="AF105" s="164"/>
      <c r="AG105" s="157"/>
      <c r="AH105" s="149"/>
      <c r="AI105" s="160"/>
      <c r="AJ105" s="149"/>
    </row>
    <row r="106" spans="1:38" customHeight="1" ht="9.4">
      <c r="A106" s="165" t="s">
        <v>146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/>
      <c r="M106" s="108"/>
      <c r="N106" s="108"/>
      <c r="O106" s="108"/>
      <c r="P106" s="108"/>
      <c r="Q106" s="108"/>
      <c r="R106" s="107"/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152"/>
      <c r="AF106" s="163" t="s">
        <v>147</v>
      </c>
      <c r="AG106" s="156">
        <f>(B107+C107+D107+H107+J107+K107+L107+M107+N107+O107+V107+W107+X107)/1000</f>
        <v>0</v>
      </c>
      <c r="AH106" s="158">
        <f>(E107+F107+G107+I107+P107+Q107+R107+S107+T107+U107+Y107+Z107+AA107)/1000</f>
        <v>0</v>
      </c>
      <c r="AI106" s="159">
        <f>(AB107+AC107+AD107)/1000</f>
        <v>0</v>
      </c>
      <c r="AJ106" s="149">
        <f>SUM(AG106:AG107)</f>
        <v>0</v>
      </c>
    </row>
    <row r="107" spans="1:38" customHeight="1" ht="9.4">
      <c r="A107" s="166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153"/>
      <c r="AF107" s="164"/>
      <c r="AG107" s="157"/>
      <c r="AH107" s="149"/>
      <c r="AI107" s="160"/>
      <c r="AJ107" s="149"/>
    </row>
    <row r="108" spans="1:38" customHeight="1" ht="9.4">
      <c r="A108" s="165" t="s">
        <v>148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3.6</v>
      </c>
      <c r="L108" s="108">
        <v>11</v>
      </c>
      <c r="M108" s="108"/>
      <c r="N108" s="108"/>
      <c r="O108" s="108"/>
      <c r="P108" s="108"/>
      <c r="Q108" s="108">
        <v>4.3</v>
      </c>
      <c r="R108" s="107">
        <v>13.7</v>
      </c>
      <c r="S108" s="107"/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152"/>
      <c r="AF108" s="163" t="s">
        <v>149</v>
      </c>
      <c r="AG108" s="156">
        <f>(B109+C109+D109+H109+J109+K109+L109+M109+N109+O109+V109+W109+X109)/1000</f>
        <v>0.0916</v>
      </c>
      <c r="AH108" s="158">
        <f>(E109+F109+G109+I109+P109+Q109+R109+S109+T109+U109+Y109+Z109+AA109)/1000</f>
        <v>0.288</v>
      </c>
      <c r="AI108" s="159">
        <f>(AB109+AC109+AD109)/1000</f>
        <v>0</v>
      </c>
      <c r="AJ108" s="149">
        <f>SUM(AG108:AG109)</f>
        <v>0.0916</v>
      </c>
    </row>
    <row r="109" spans="1:38" customHeight="1" ht="9.4">
      <c r="A109" s="166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f>K108*F11</f>
        <v>21.6</v>
      </c>
      <c r="L109" s="101">
        <v>70</v>
      </c>
      <c r="M109" s="101">
        <f>M108*F11</f>
        <v>0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f>Q108*F12</f>
        <v>68.8</v>
      </c>
      <c r="R109" s="101">
        <f>R108*F12</f>
        <v>219.2</v>
      </c>
      <c r="S109" s="101">
        <f>S108*F12</f>
        <v>0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153"/>
      <c r="AF109" s="164"/>
      <c r="AG109" s="157"/>
      <c r="AH109" s="149"/>
      <c r="AI109" s="160"/>
      <c r="AJ109" s="149"/>
    </row>
    <row r="110" spans="1:38" customHeight="1" ht="9.4">
      <c r="A110" s="165" t="s">
        <v>150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20.7</v>
      </c>
      <c r="M110" s="108"/>
      <c r="N110" s="108"/>
      <c r="O110" s="108"/>
      <c r="P110" s="108"/>
      <c r="Q110" s="108">
        <v>9.6</v>
      </c>
      <c r="R110" s="107">
        <v>25.8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152"/>
      <c r="AF110" s="163" t="s">
        <v>151</v>
      </c>
      <c r="AG110" s="156">
        <f>(B111+C111+D111+H111+J111+K111+L111+M111+N111+O111+V111+W111+X111)/1000</f>
        <v>0.1722</v>
      </c>
      <c r="AH110" s="158">
        <f>(E111+F111+G111+I111+P111+Q111+R111+S111+T111+U111+Y111+Z111+AA111)/1000</f>
        <v>0.5976</v>
      </c>
      <c r="AI110" s="159">
        <f>(AB111+AC111+AD111)/1000</f>
        <v>0</v>
      </c>
      <c r="AJ110" s="149">
        <f>SUM(AG110:AG111)</f>
        <v>0.1722</v>
      </c>
    </row>
    <row r="111" spans="1:38" customHeight="1" ht="9.4">
      <c r="A111" s="166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f>K110*F11</f>
        <v>48</v>
      </c>
      <c r="L111" s="101">
        <f>L110*F11</f>
        <v>124.2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f>Q110*F12</f>
        <v>153.6</v>
      </c>
      <c r="R111" s="101">
        <v>444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153"/>
      <c r="AF111" s="164"/>
      <c r="AG111" s="157"/>
      <c r="AH111" s="149"/>
      <c r="AI111" s="160"/>
      <c r="AJ111" s="149"/>
    </row>
    <row r="112" spans="1:38" customHeight="1" ht="9.4">
      <c r="A112" s="165" t="s">
        <v>152</v>
      </c>
      <c r="B112" s="113"/>
      <c r="C112" s="108"/>
      <c r="D112" s="108"/>
      <c r="E112" s="108"/>
      <c r="F112" s="108"/>
      <c r="G112" s="109"/>
      <c r="H112" s="110"/>
      <c r="I112" s="112"/>
      <c r="J112" s="123">
        <v>31.5</v>
      </c>
      <c r="K112" s="108">
        <v>10</v>
      </c>
      <c r="L112" s="108"/>
      <c r="M112" s="108"/>
      <c r="N112" s="108"/>
      <c r="O112" s="108"/>
      <c r="P112" s="108">
        <v>52.5</v>
      </c>
      <c r="Q112" s="108">
        <v>12</v>
      </c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152"/>
      <c r="AF112" s="163" t="s">
        <v>153</v>
      </c>
      <c r="AG112" s="156">
        <f>(B113+C113+D113+H113+J113+K113+L113+M113+N113+O113+V113+W113+X113)/1000</f>
        <v>0.249</v>
      </c>
      <c r="AH112" s="158">
        <f>(E113+F113+G113+I113+P113+Q113+R113+S113+T113+U113+Y113+Z113+AA113)/1000</f>
        <v>1.031</v>
      </c>
      <c r="AI112" s="159">
        <f>(AB113+AC113+AD113)/1000</f>
        <v>0</v>
      </c>
      <c r="AJ112" s="149">
        <f>SUM(AG112:AG113)</f>
        <v>0.249</v>
      </c>
    </row>
    <row r="113" spans="1:38" customHeight="1" ht="9.4">
      <c r="A113" s="166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189</v>
      </c>
      <c r="K113" s="101">
        <f>K112*F11</f>
        <v>60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840</v>
      </c>
      <c r="Q113" s="101">
        <v>191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153"/>
      <c r="AF113" s="164"/>
      <c r="AG113" s="157"/>
      <c r="AH113" s="149"/>
      <c r="AI113" s="160"/>
      <c r="AJ113" s="149"/>
    </row>
    <row r="114" spans="1:38" customHeight="1" ht="9.4">
      <c r="A114" s="165" t="s">
        <v>154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152"/>
      <c r="AF114" s="163" t="s">
        <v>155</v>
      </c>
      <c r="AG114" s="156">
        <f>(B115+C115+D115+H115+J115+K115+L115+M115+N115+O115+V115+W115+X115)/1000</f>
        <v>0</v>
      </c>
      <c r="AH114" s="158">
        <f>(E115+F115+G115+I115+P115+Q115+R115+S115+T115+U115+Y115+Z115+AA115)/1000</f>
        <v>0</v>
      </c>
      <c r="AI114" s="159">
        <f>(AB115+AC115+AD115)/1000</f>
        <v>0</v>
      </c>
      <c r="AJ114" s="149">
        <f>SUM(AG114:AG115)</f>
        <v>0</v>
      </c>
    </row>
    <row r="115" spans="1:38" customHeight="1" ht="9.4">
      <c r="A115" s="166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153"/>
      <c r="AF115" s="164"/>
      <c r="AG115" s="157"/>
      <c r="AH115" s="149"/>
      <c r="AI115" s="160"/>
      <c r="AJ115" s="149"/>
    </row>
    <row r="116" spans="1:38" customHeight="1" ht="9.4">
      <c r="A116" s="165" t="s">
        <v>156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5.5</v>
      </c>
      <c r="M116" s="108"/>
      <c r="N116" s="108"/>
      <c r="O116" s="108"/>
      <c r="P116" s="108"/>
      <c r="Q116" s="108"/>
      <c r="R116" s="107">
        <v>6.86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152"/>
      <c r="AF116" s="163" t="s">
        <v>157</v>
      </c>
      <c r="AG116" s="156">
        <f>(B117+C117+D117+H117+J117+K117+L117+M117+N117+O117+V117+W117+X117)/1000</f>
        <v>0.03</v>
      </c>
      <c r="AH116" s="158">
        <f>(E117+F117+G117+I117+P117+Q117+R117+S117+T117+U117+Y117+Z117+AA117)/1000</f>
        <v>0.10976</v>
      </c>
      <c r="AI116" s="159">
        <f>(AB117+AC117+AD117)/1000</f>
        <v>0</v>
      </c>
      <c r="AJ116" s="149">
        <f>SUM(AG116:AG117)</f>
        <v>0.03</v>
      </c>
    </row>
    <row r="117" spans="1:38" customHeight="1" ht="9.4">
      <c r="A117" s="166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v>30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>
        <f>Q116*F12</f>
        <v>0</v>
      </c>
      <c r="R117" s="101">
        <f>R116*F12</f>
        <v>109.76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153"/>
      <c r="AF117" s="164"/>
      <c r="AG117" s="157"/>
      <c r="AH117" s="149"/>
      <c r="AI117" s="160"/>
      <c r="AJ117" s="149"/>
    </row>
    <row r="118" spans="1:38" customHeight="1" ht="9.4">
      <c r="A118" s="165" t="s">
        <v>158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/>
      <c r="L118" s="108"/>
      <c r="M118" s="108"/>
      <c r="N118" s="108"/>
      <c r="O118" s="108"/>
      <c r="P118" s="108"/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152"/>
      <c r="AF118" s="163" t="s">
        <v>159</v>
      </c>
      <c r="AG118" s="156">
        <f>(B119+C119+D119+H119+J119+K119+L119+M119+N119+O119+V119+W119+X119)/1000</f>
        <v>0</v>
      </c>
      <c r="AH118" s="158">
        <f>(E119+F119+G119+I119+P119+Q119+R119+S119+T119+U119+Y119+Z119+AA119)/1000</f>
        <v>0</v>
      </c>
      <c r="AI118" s="159">
        <f>(AB119+AC119+AD119)/1000</f>
        <v>0</v>
      </c>
      <c r="AJ118" s="149">
        <f>SUM(AG118:AG119)</f>
        <v>0</v>
      </c>
    </row>
    <row r="119" spans="1:38" customHeight="1" ht="9.4">
      <c r="A119" s="166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153"/>
      <c r="AF119" s="164"/>
      <c r="AG119" s="157"/>
      <c r="AH119" s="149"/>
      <c r="AI119" s="160"/>
      <c r="AJ119" s="149"/>
    </row>
    <row r="120" spans="1:38" customHeight="1" ht="9.4">
      <c r="A120" s="165" t="s">
        <v>160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>
        <v>25</v>
      </c>
      <c r="O120" s="108"/>
      <c r="P120" s="108"/>
      <c r="Q120" s="108"/>
      <c r="R120" s="107"/>
      <c r="S120" s="107"/>
      <c r="T120" s="107">
        <v>30</v>
      </c>
      <c r="U120" s="112"/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152"/>
      <c r="AF120" s="163" t="s">
        <v>161</v>
      </c>
      <c r="AG120" s="156">
        <f>(B121+C121+D121+H121+J121+K121+L121+M121+N121+O121+V121+W121+X121)/1000</f>
        <v>0.15</v>
      </c>
      <c r="AH120" s="158">
        <f>(E121+F121+G121+I121+P121+Q121+R121+S121+T121+U121+Y121+Z121+AA121)/1000</f>
        <v>0.48</v>
      </c>
      <c r="AI120" s="159">
        <f>(AB121+AC121+AD121)/1000</f>
        <v>0</v>
      </c>
      <c r="AJ120" s="149">
        <f>SUM(AG120:AG121)</f>
        <v>0.15</v>
      </c>
    </row>
    <row r="121" spans="1:38" customHeight="1" ht="9.4">
      <c r="A121" s="166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150</v>
      </c>
      <c r="O121" s="101">
        <f>O120*F11</f>
        <v>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480</v>
      </c>
      <c r="U121" s="104">
        <f>U120*F12</f>
        <v>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153"/>
      <c r="AF121" s="164"/>
      <c r="AG121" s="157"/>
      <c r="AH121" s="149"/>
      <c r="AI121" s="160"/>
      <c r="AJ121" s="149"/>
    </row>
    <row r="122" spans="1:38" customHeight="1" ht="9.4">
      <c r="A122" s="165" t="s">
        <v>162</v>
      </c>
      <c r="B122" s="113"/>
      <c r="C122" s="108"/>
      <c r="D122" s="108">
        <v>30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/>
      <c r="N122" s="108"/>
      <c r="O122" s="108"/>
      <c r="P122" s="108"/>
      <c r="Q122" s="108"/>
      <c r="R122" s="107"/>
      <c r="S122" s="107"/>
      <c r="T122" s="107"/>
      <c r="U122" s="112"/>
      <c r="V122" s="113"/>
      <c r="W122" s="108"/>
      <c r="X122" s="108">
        <v>30</v>
      </c>
      <c r="Y122" s="108"/>
      <c r="Z122" s="107"/>
      <c r="AA122" s="114">
        <v>35</v>
      </c>
      <c r="AB122" s="108"/>
      <c r="AC122" s="108"/>
      <c r="AD122" s="111"/>
      <c r="AE122" s="152"/>
      <c r="AF122" s="163" t="s">
        <v>163</v>
      </c>
      <c r="AG122" s="156">
        <f>(B123+C123+D123+H123+J123+K123+L123+M123+N123+O123+V123+W123+X123)/1000</f>
        <v>0.36</v>
      </c>
      <c r="AH122" s="158">
        <f>(E123+F123+G123+I123+P123+Q123+R123+S123+T123+U123+Y123+Z123+AA123)/1000</f>
        <v>1.36</v>
      </c>
      <c r="AI122" s="159">
        <f>(AB123+AC123+AD123)/1000</f>
        <v>0</v>
      </c>
      <c r="AJ122" s="149">
        <f>SUM(AG122:AG123)</f>
        <v>0.36</v>
      </c>
    </row>
    <row r="123" spans="1:38" customHeight="1" ht="9.4">
      <c r="A123" s="167"/>
      <c r="B123" s="100">
        <f>B122*F11</f>
        <v>0</v>
      </c>
      <c r="C123" s="101">
        <f>C122*F11</f>
        <v>0</v>
      </c>
      <c r="D123" s="101">
        <f>F11*D122</f>
        <v>180</v>
      </c>
      <c r="E123" s="101">
        <f>E122*F12</f>
        <v>0</v>
      </c>
      <c r="F123" s="101">
        <f>F122*F12</f>
        <v>0</v>
      </c>
      <c r="G123" s="102">
        <f>G122*F12</f>
        <v>800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0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f>S122*F12</f>
        <v>0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180</v>
      </c>
      <c r="Y123" s="101">
        <f>Y122*F12</f>
        <v>0</v>
      </c>
      <c r="Z123" s="101">
        <f>Z122*F12</f>
        <v>0</v>
      </c>
      <c r="AA123" s="120">
        <f>AA122*F12</f>
        <v>560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153"/>
      <c r="AF123" s="164"/>
      <c r="AG123" s="157"/>
      <c r="AH123" s="149"/>
      <c r="AI123" s="160"/>
      <c r="AJ123" s="149"/>
    </row>
    <row r="124" spans="1:38" customHeight="1" ht="9.4">
      <c r="A124" s="167" t="s">
        <v>164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/>
      <c r="X124" s="108"/>
      <c r="Y124" s="108"/>
      <c r="Z124" s="107"/>
      <c r="AA124" s="114"/>
      <c r="AB124" s="108"/>
      <c r="AC124" s="108"/>
      <c r="AD124" s="111"/>
      <c r="AE124" s="152"/>
      <c r="AF124" s="163" t="s">
        <v>165</v>
      </c>
      <c r="AG124" s="156">
        <f>(B125+C125+D125+H125+J125+K125+L125+M125+N125+O125+V125+W125+X125)/1000</f>
        <v>0</v>
      </c>
      <c r="AH124" s="158">
        <f>(E125+F125+G125+I125+P125+Q125+R125+S125+T125+U125+Y125+Z125+AA125)/1000</f>
        <v>0</v>
      </c>
      <c r="AI124" s="159">
        <f>(AB125+AC125+AD125)/1000</f>
        <v>0</v>
      </c>
      <c r="AJ124" s="149">
        <f>SUM(AG124:AG125)</f>
        <v>0</v>
      </c>
    </row>
    <row r="125" spans="1:38" customHeight="1" ht="9.4">
      <c r="A125" s="166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f>W124*F11</f>
        <v>0</v>
      </c>
      <c r="X125" s="101">
        <f>X124*F11</f>
        <v>0</v>
      </c>
      <c r="Y125" s="101">
        <f>Y124*F12</f>
        <v>0</v>
      </c>
      <c r="Z125" s="101">
        <f>Z124*F12</f>
        <v>0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153"/>
      <c r="AF125" s="164"/>
      <c r="AG125" s="157"/>
      <c r="AH125" s="149"/>
      <c r="AI125" s="160"/>
      <c r="AJ125" s="149"/>
    </row>
    <row r="126" spans="1:38" customHeight="1" ht="9.4">
      <c r="A126" s="165" t="s">
        <v>166</v>
      </c>
      <c r="B126" s="113"/>
      <c r="C126" s="108">
        <v>0.18</v>
      </c>
      <c r="D126" s="108"/>
      <c r="E126" s="108"/>
      <c r="F126" s="108">
        <v>0.2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152"/>
      <c r="AF126" s="163" t="s">
        <v>167</v>
      </c>
      <c r="AG126" s="156">
        <f>(B127+C127+D127+H127+J127+K127+L127+M127+N127+O127+V127+W127+X127)/1000</f>
        <v>0.00108</v>
      </c>
      <c r="AH126" s="158">
        <f>(E127+F127+G127+I127+P127+Q127+R127+S127+T127+U127+Y127+Z127+AA127)/1000</f>
        <v>0.0032</v>
      </c>
      <c r="AI126" s="159">
        <f>(AB127+AC127+AD127)/1000</f>
        <v>0</v>
      </c>
      <c r="AJ126" s="149">
        <f>SUM(AG126:AG127)</f>
        <v>0.00108</v>
      </c>
    </row>
    <row r="127" spans="1:38" customHeight="1" ht="9.4">
      <c r="A127" s="166"/>
      <c r="B127" s="100">
        <f>B126*F11</f>
        <v>0</v>
      </c>
      <c r="C127" s="101">
        <f>C126*F11</f>
        <v>1.08</v>
      </c>
      <c r="D127" s="101">
        <f>D126*F11</f>
        <v>0</v>
      </c>
      <c r="E127" s="101">
        <f>E126*F12</f>
        <v>0</v>
      </c>
      <c r="F127" s="101">
        <f>F126*F12</f>
        <v>3.2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153"/>
      <c r="AF127" s="164"/>
      <c r="AG127" s="157"/>
      <c r="AH127" s="149"/>
      <c r="AI127" s="160"/>
      <c r="AJ127" s="149"/>
    </row>
    <row r="128" spans="1:38" customHeight="1" ht="9.4">
      <c r="A128" s="165" t="s">
        <v>168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152"/>
      <c r="AF128" s="163" t="s">
        <v>169</v>
      </c>
      <c r="AG128" s="156">
        <f>(B129+C129+D129+H129+J129+K129+L129+M129+N129+O129+V129+W129+X129)/1000</f>
        <v>0</v>
      </c>
      <c r="AH128" s="158">
        <f>(E129+F129+G129+I129+P129+Q129+R129+S129+T129+U129+Y129+Z129+AA129)/1000</f>
        <v>0</v>
      </c>
      <c r="AI128" s="159">
        <f>(AB129+AC129+AD129)/1000</f>
        <v>0</v>
      </c>
      <c r="AJ128" s="149">
        <f>SUM(AG128:AG129)</f>
        <v>0</v>
      </c>
    </row>
    <row r="129" spans="1:38" customHeight="1" ht="9.4">
      <c r="A129" s="166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/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153"/>
      <c r="AF129" s="164"/>
      <c r="AG129" s="157"/>
      <c r="AH129" s="149"/>
      <c r="AI129" s="160"/>
      <c r="AJ129" s="149"/>
    </row>
    <row r="130" spans="1:38" customHeight="1" ht="9.4">
      <c r="A130" s="165" t="s">
        <v>170</v>
      </c>
      <c r="B130" s="113">
        <v>0.5</v>
      </c>
      <c r="C130" s="108"/>
      <c r="D130" s="108"/>
      <c r="E130" s="108">
        <v>0.6</v>
      </c>
      <c r="F130" s="108"/>
      <c r="G130" s="109"/>
      <c r="H130" s="110"/>
      <c r="I130" s="112"/>
      <c r="J130" s="113"/>
      <c r="K130" s="108">
        <v>0.75</v>
      </c>
      <c r="L130" s="108">
        <v>0.75</v>
      </c>
      <c r="M130" s="108" t="s">
        <v>171</v>
      </c>
      <c r="N130" s="108"/>
      <c r="O130" s="108"/>
      <c r="P130" s="108"/>
      <c r="Q130" s="108">
        <v>1</v>
      </c>
      <c r="R130" s="107">
        <v>1</v>
      </c>
      <c r="S130" s="107"/>
      <c r="T130" s="107"/>
      <c r="U130" s="112"/>
      <c r="V130" s="113">
        <v>1</v>
      </c>
      <c r="W130" s="108"/>
      <c r="X130" s="108"/>
      <c r="Y130" s="108">
        <v>1.2</v>
      </c>
      <c r="Z130" s="107"/>
      <c r="AA130" s="114"/>
      <c r="AB130" s="108"/>
      <c r="AC130" s="108"/>
      <c r="AD130" s="111"/>
      <c r="AE130" s="152"/>
      <c r="AF130" s="163" t="s">
        <v>172</v>
      </c>
      <c r="AG130" s="156">
        <f>(B131+C131+D131+H131+J131+K131+L131+M131+N131+O131+V131+W131+X131)/1000</f>
        <v>0.018</v>
      </c>
      <c r="AH130" s="158">
        <f>(E131+F131+G131+I131+P131+Q131+R131+S131+T131+U131+Y131+Z131+AA131)/1000</f>
        <v>0.0608</v>
      </c>
      <c r="AI130" s="159">
        <f>(AB131+AC131+AD131)/1000</f>
        <v>0</v>
      </c>
      <c r="AJ130" s="149">
        <f>SUM(AG130:AG131)</f>
        <v>0.018</v>
      </c>
    </row>
    <row r="131" spans="1:38" customHeight="1" ht="9.4">
      <c r="A131" s="166"/>
      <c r="B131" s="100">
        <f>B130*F11</f>
        <v>3</v>
      </c>
      <c r="C131" s="101">
        <f>C130*F11</f>
        <v>0</v>
      </c>
      <c r="D131" s="101">
        <f>D130*F11</f>
        <v>0</v>
      </c>
      <c r="E131" s="101">
        <f>E130*F12</f>
        <v>9.6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4.5</v>
      </c>
      <c r="L131" s="101">
        <f>L130*F11</f>
        <v>4.5</v>
      </c>
      <c r="M131" s="101"/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16</v>
      </c>
      <c r="R131" s="101">
        <f>R130*F12</f>
        <v>16</v>
      </c>
      <c r="S131" s="101">
        <f>S130*F12</f>
        <v>0</v>
      </c>
      <c r="T131" s="103">
        <f>T130*F12</f>
        <v>0</v>
      </c>
      <c r="U131" s="104">
        <f>U130*F12</f>
        <v>0</v>
      </c>
      <c r="V131" s="100">
        <f>V130*F11</f>
        <v>6</v>
      </c>
      <c r="W131" s="101">
        <f>W130*F11</f>
        <v>0</v>
      </c>
      <c r="X131" s="101">
        <f>X130*F11</f>
        <v>0</v>
      </c>
      <c r="Y131" s="101">
        <f>Y130*F12</f>
        <v>19.2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153"/>
      <c r="AF131" s="164"/>
      <c r="AG131" s="157"/>
      <c r="AH131" s="149"/>
      <c r="AI131" s="160"/>
      <c r="AJ131" s="149"/>
    </row>
    <row r="132" spans="1:38" customHeight="1" ht="9.4">
      <c r="A132" s="161" t="s">
        <v>173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152"/>
      <c r="AF132" s="163" t="s">
        <v>174</v>
      </c>
      <c r="AG132" s="156">
        <f>(B133+C133+D133+H133+J133+K133+L133+M133+N133+O133+V133+W133+X133)/1000</f>
        <v>0</v>
      </c>
      <c r="AH132" s="158">
        <f>(E133+F133+G133+I133+P133+Q133+R133+S133+T133+U133+Y133+Z133+AA133)/1000</f>
        <v>0</v>
      </c>
      <c r="AI132" s="159">
        <f>(AB133+AC133+AD133)/1000</f>
        <v>0</v>
      </c>
      <c r="AJ132" s="149">
        <f>SUM(AG132:AG133)</f>
        <v>0</v>
      </c>
    </row>
    <row r="133" spans="1:38" customHeight="1" ht="9.4">
      <c r="A133" s="162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>
        <f>L132*F11</f>
        <v>0</v>
      </c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153"/>
      <c r="AF133" s="164"/>
      <c r="AG133" s="157"/>
      <c r="AH133" s="149"/>
      <c r="AI133" s="160"/>
      <c r="AJ133" s="149"/>
    </row>
    <row r="134" spans="1:38" customHeight="1" ht="9.4">
      <c r="A134" s="161" t="s">
        <v>175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152"/>
      <c r="AF134" s="163" t="s">
        <v>176</v>
      </c>
      <c r="AG134" s="156">
        <f>(B135+C135+D135+H135+J135+K135+L135+M135+N135+O135+V135+W135+X135)/1000</f>
        <v>0</v>
      </c>
      <c r="AH134" s="158">
        <f>(E135+F135+G135+I135+P135+Q135+R135+S135+T135+U135+Y135+Z135+AA135)/1000</f>
        <v>0</v>
      </c>
      <c r="AI134" s="159">
        <f>(AB135+AC135+AD135)/1000</f>
        <v>0</v>
      </c>
      <c r="AJ134" s="149">
        <f>SUM(AG134:AG135)</f>
        <v>0</v>
      </c>
    </row>
    <row r="135" spans="1:38" customHeight="1" ht="9.4">
      <c r="A135" s="162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153"/>
      <c r="AF135" s="164"/>
      <c r="AG135" s="157"/>
      <c r="AH135" s="149"/>
      <c r="AI135" s="160"/>
      <c r="AJ135" s="149"/>
    </row>
    <row r="136" spans="1:38" customHeight="1" ht="9.4">
      <c r="A136" s="150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152"/>
      <c r="AF136" s="154"/>
      <c r="AG136" s="156">
        <f>(B137+C137+D137+H137+J137+K137+L137+M137+N137+O137+V137+W137+X137)/1000</f>
        <v>0</v>
      </c>
      <c r="AH136" s="158">
        <f>(E137+F137+G137+I137+P137+Q137+R137+S137+T137+U137+Y137+Z137+AA137)/1000</f>
        <v>0</v>
      </c>
      <c r="AI136" s="159">
        <f>(AB137+AC137+AD137)/1000</f>
        <v>0</v>
      </c>
      <c r="AJ136" s="149">
        <f>SUM(AG136:AG137)</f>
        <v>0</v>
      </c>
    </row>
    <row r="137" spans="1:38" customHeight="1" ht="9.4">
      <c r="A137" s="151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153"/>
      <c r="AF137" s="155"/>
      <c r="AG137" s="157"/>
      <c r="AH137" s="149"/>
      <c r="AI137" s="160"/>
      <c r="AJ137" s="149"/>
    </row>
    <row r="138" spans="1:38" customHeight="1" ht="15.95">
      <c r="A138" s="28" t="s">
        <v>177</v>
      </c>
      <c r="B138" s="144" t="s">
        <v>3</v>
      </c>
      <c r="C138" s="144"/>
      <c r="D138" s="144"/>
      <c r="E138" s="144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178</v>
      </c>
      <c r="R138" s="23"/>
      <c r="S138" s="144"/>
      <c r="T138" s="144"/>
      <c r="U138" s="144"/>
      <c r="V138" s="27"/>
      <c r="W138" s="145" t="s">
        <v>179</v>
      </c>
      <c r="X138" s="145"/>
      <c r="Y138" s="145"/>
      <c r="Z138" s="145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180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181</v>
      </c>
      <c r="B140" s="24"/>
      <c r="C140" s="34" t="s">
        <v>182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183</v>
      </c>
      <c r="R140" s="23"/>
      <c r="S140" s="146"/>
      <c r="T140" s="146"/>
      <c r="U140" s="146"/>
      <c r="V140" s="27"/>
      <c r="W140" s="147" t="s">
        <v>184</v>
      </c>
      <c r="X140" s="148"/>
      <c r="Y140" s="148"/>
      <c r="Z140" s="148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185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180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4" fitToHeight="0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2025-02-20T09:34:04+02:00</dcterms:modified>
  <dc:title>Untitled Spreadsheet</dc:title>
  <dc:description/>
  <dc:subject/>
  <cp:keywords/>
  <cp:category/>
</cp:coreProperties>
</file>