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8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<sst xmlns="http://schemas.openxmlformats.org/spreadsheetml/2006/main" uniqueCount="188">
  <si>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</si>
  <si>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</si>
  <si>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</si>
  <si>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</si>
  <si>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</si>
  <si>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</si>
  <si>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</si>
  <si>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</si>
  <si>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"18   "июня     2025г.</t>
  </si>
  <si>
    <t xml:space="preserve">на </t>
  </si>
  <si>
    <t>18 июня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</si>
  <si>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</si>
  <si>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</si>
  <si>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</si>
  <si>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</si>
  <si>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</si>
  <si>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</si>
  <si>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</si>
  <si>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</si>
  <si>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</si>
  <si>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</si>
  <si>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</si>
  <si>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</si>
  <si>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</si>
  <si>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</si>
  <si>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</si>
  <si>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</si>
  <si>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</si>
  <si>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</si>
  <si>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</si>
  <si>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</si>
  <si>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</si>
  <si>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</si>
  <si>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</si>
  <si>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</si>
  <si>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</si>
  <si>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</si>
  <si>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</si>
  <si>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</si>
  <si>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</si>
  <si>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</si>
  <si>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</si>
  <si>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</si>
  <si>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</si>
  <si>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</si>
  <si>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</si>
  <si>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</si>
  <si>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сок фруктовый</t>
  </si>
  <si>
    <t>борщ со сметаной</t>
  </si>
  <si>
    <t>помидор свежий</t>
  </si>
  <si>
    <t>печень тущёная в соусе</t>
  </si>
  <si>
    <t>макароны отварные</t>
  </si>
  <si>
    <t>компот из сухофруктов</t>
  </si>
  <si>
    <t>хлеб</t>
  </si>
  <si>
    <t>оладьи с повидлом</t>
  </si>
  <si>
    <t>молоко кипячёное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</si>
  <si>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</si>
  <si>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</si>
  <si>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</si>
  <si>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</si>
  <si>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</si>
  <si>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</si>
  <si>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</si>
  <si>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</si>
  <si>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</si>
  <si>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50\12</t>
  </si>
  <si>
    <t>150\3</t>
  </si>
  <si>
    <t>50\30</t>
  </si>
  <si>
    <t>180\3</t>
  </si>
  <si>
    <t>70\50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</si>
  <si>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</si>
  <si>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</si>
  <si>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</si>
  <si>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</si>
  <si>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</si>
  <si>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</si>
  <si>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</si>
  <si>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</si>
  <si>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</si>
  <si>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</si>
  <si>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</si>
  <si>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</si>
  <si>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</si>
  <si>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</si>
  <si>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</si>
  <si>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</si>
  <si>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</si>
  <si>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</si>
  <si>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</si>
  <si>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</si>
  <si>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</si>
  <si>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</si>
  <si>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</si>
  <si>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</si>
  <si>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</si>
  <si>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</si>
  <si>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</si>
  <si>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</si>
  <si>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</si>
  <si>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</si>
  <si>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</si>
  <si>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</si>
  <si>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</si>
  <si>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</si>
  <si>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</si>
  <si>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</si>
  <si>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</si>
  <si>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</si>
  <si>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</si>
  <si>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</si>
  <si>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</si>
  <si>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</si>
  <si>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</si>
  <si>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</si>
  <si>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</si>
  <si>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</si>
  <si>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</si>
  <si>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</si>
  <si>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</si>
  <si>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</si>
  <si>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</si>
  <si>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</si>
  <si>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</si>
  <si>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</si>
  <si>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</si>
  <si>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</si>
  <si>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</si>
  <si>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</si>
  <si>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</si>
  <si>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</si>
  <si>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</si>
  <si>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</si>
  <si>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</si>
  <si>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</si>
  <si>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</si>
  <si>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</si>
  <si>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</si>
  <si>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</si>
  <si>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</si>
  <si>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</si>
  <si>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</si>
  <si>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</si>
  <si>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</si>
  <si>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</si>
  <si>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</si>
  <si>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</si>
  <si>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</si>
  <si>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</si>
  <si>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</si>
  <si>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</si>
  <si>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</si>
  <si>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</si>
  <si>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</si>
  <si>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</si>
  <si>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20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</si>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</sst>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c784277914d9d43628518ac4549059a1.jpeg"/><Relationship Id="rId2" Type="http://schemas.openxmlformats.org/officeDocument/2006/relationships/image" Target="../media/51c4fd27fcb8e7159954698a90a78cf52.jpeg"/><Relationship Id="rId3" Type="http://schemas.openxmlformats.org/officeDocument/2006/relationships/image" Target="../media/296a185a3e10521b4e8e9cb9b6929de73.jpeg"/><Relationship Id="rId4" Type="http://schemas.openxmlformats.org/officeDocument/2006/relationships/image" Target="../media/228c364e0b413cee2a4f869b5f535c3d4.jpeg"/><Relationship Id="rId5" Type="http://schemas.openxmlformats.org/officeDocument/2006/relationships/image" Target="../media/9e0ae7ef19f0b54db286ef7c7224cbb05.png"/><Relationship Id="rId6" Type="http://schemas.openxmlformats.org/officeDocument/2006/relationships/image" Target="../media/de703cb50dc50bdf2b54d34c0c78049f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864366</xdr:colOff>
      <xdr:row>1</xdr:row>
      <xdr:rowOff>57150</xdr:rowOff>
    </xdr:from>
    <xdr:ext cx="828675" cy="923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248469</xdr:colOff>
      <xdr:row>7</xdr:row>
      <xdr:rowOff>76349</xdr:rowOff>
    </xdr:from>
    <xdr:ext cx="714375" cy="8096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951626</xdr:colOff>
      <xdr:row>140</xdr:row>
      <xdr:rowOff>38174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8595</xdr:colOff>
      <xdr:row>137</xdr:row>
      <xdr:rowOff>108868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14375" cy="8001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28675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15" t="s">
        <v>0</v>
      </c>
      <c r="B1" s="315"/>
      <c r="C1" s="315"/>
      <c r="D1" s="31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316"/>
      <c r="V1" s="31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17" t="s">
        <v>3</v>
      </c>
      <c r="C2" s="317"/>
      <c r="D2" s="3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11"/>
      <c r="AD2" s="311"/>
      <c r="AE2" s="311"/>
      <c r="AF2" s="312"/>
      <c r="AG2" s="318" t="s">
        <v>4</v>
      </c>
      <c r="AH2" s="319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11" t="s">
        <v>6</v>
      </c>
      <c r="AD3" s="311"/>
      <c r="AE3" s="311"/>
      <c r="AF3" s="312"/>
      <c r="AG3" s="313" t="s">
        <v>7</v>
      </c>
      <c r="AH3" s="314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311" t="s">
        <v>12</v>
      </c>
      <c r="AF4" s="312"/>
      <c r="AG4" s="313"/>
      <c r="AH4" s="314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11"/>
      <c r="AF5" s="312"/>
      <c r="AG5" s="294"/>
      <c r="AH5" s="295"/>
      <c r="AI5" s="24"/>
    </row>
    <row r="6" spans="1:38" customHeight="1" ht="12.75">
      <c r="A6" s="304" t="s">
        <v>13</v>
      </c>
      <c r="B6" s="304"/>
      <c r="C6" s="304"/>
      <c r="D6" s="305" t="s">
        <v>14</v>
      </c>
      <c r="E6" s="305"/>
      <c r="F6" s="306" t="s">
        <v>15</v>
      </c>
      <c r="G6" s="307"/>
      <c r="H6" s="306" t="s">
        <v>16</v>
      </c>
      <c r="I6" s="307"/>
      <c r="J6" s="306" t="s">
        <v>17</v>
      </c>
      <c r="K6" s="307"/>
      <c r="L6" s="306" t="s">
        <v>18</v>
      </c>
      <c r="M6" s="310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294"/>
      <c r="AH6" s="295"/>
      <c r="AI6" s="24"/>
    </row>
    <row r="7" spans="1:38" customHeight="1" ht="10.15">
      <c r="A7" s="304"/>
      <c r="B7" s="304"/>
      <c r="C7" s="304"/>
      <c r="D7" s="305"/>
      <c r="E7" s="305"/>
      <c r="F7" s="298"/>
      <c r="G7" s="308"/>
      <c r="H7" s="298"/>
      <c r="I7" s="308"/>
      <c r="J7" s="298"/>
      <c r="K7" s="308"/>
      <c r="L7" s="298"/>
      <c r="M7" s="299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294"/>
      <c r="AH7" s="295"/>
      <c r="AI7" s="24"/>
    </row>
    <row r="8" spans="1:38" customHeight="1" ht="13.5">
      <c r="A8" s="296" t="s">
        <v>24</v>
      </c>
      <c r="B8" s="298" t="s">
        <v>25</v>
      </c>
      <c r="C8" s="299"/>
      <c r="D8" s="305"/>
      <c r="E8" s="305"/>
      <c r="F8" s="298"/>
      <c r="G8" s="308"/>
      <c r="H8" s="298"/>
      <c r="I8" s="308"/>
      <c r="J8" s="298"/>
      <c r="K8" s="308"/>
      <c r="L8" s="298"/>
      <c r="M8" s="29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02"/>
      <c r="AH8" s="302"/>
      <c r="AI8" s="24"/>
    </row>
    <row r="9" spans="1:38" customHeight="1" ht="25.7">
      <c r="A9" s="297"/>
      <c r="B9" s="300"/>
      <c r="C9" s="301"/>
      <c r="D9" s="305"/>
      <c r="E9" s="305"/>
      <c r="F9" s="300"/>
      <c r="G9" s="309"/>
      <c r="H9" s="300"/>
      <c r="I9" s="309"/>
      <c r="J9" s="300"/>
      <c r="K9" s="309"/>
      <c r="L9" s="300"/>
      <c r="M9" s="30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303"/>
      <c r="AH9" s="303"/>
      <c r="AI9" s="24"/>
    </row>
    <row r="10" spans="1:38" customHeight="1" ht="11.45">
      <c r="A10" s="54">
        <v>1</v>
      </c>
      <c r="B10" s="290">
        <v>2</v>
      </c>
      <c r="C10" s="291"/>
      <c r="D10" s="292">
        <v>3</v>
      </c>
      <c r="E10" s="293"/>
      <c r="F10" s="292">
        <v>4</v>
      </c>
      <c r="G10" s="293"/>
      <c r="H10" s="292">
        <v>5</v>
      </c>
      <c r="I10" s="293"/>
      <c r="J10" s="292">
        <v>6</v>
      </c>
      <c r="K10" s="293"/>
      <c r="L10" s="292">
        <v>7</v>
      </c>
      <c r="M10" s="293"/>
      <c r="AE10" s="6"/>
      <c r="AG10" s="6"/>
      <c r="AH10" s="5"/>
      <c r="AI10" s="6"/>
    </row>
    <row r="11" spans="1:38" customHeight="1" ht="11.45">
      <c r="A11" s="55" t="s">
        <v>28</v>
      </c>
      <c r="B11" s="286"/>
      <c r="C11" s="287"/>
      <c r="D11" s="286"/>
      <c r="E11" s="287"/>
      <c r="F11" s="286">
        <v>4</v>
      </c>
      <c r="G11" s="287"/>
      <c r="H11" s="288"/>
      <c r="I11" s="289"/>
      <c r="J11" s="288"/>
      <c r="K11" s="289"/>
      <c r="L11" s="288">
        <v>4</v>
      </c>
      <c r="M11" s="289"/>
    </row>
    <row r="12" spans="1:38" customHeight="1" ht="11.45">
      <c r="A12" s="16" t="s">
        <v>29</v>
      </c>
      <c r="B12" s="285"/>
      <c r="C12" s="285"/>
      <c r="D12" s="285"/>
      <c r="E12" s="285"/>
      <c r="F12" s="285">
        <v>36</v>
      </c>
      <c r="G12" s="285"/>
      <c r="H12" s="285"/>
      <c r="I12" s="285"/>
      <c r="J12" s="285"/>
      <c r="K12" s="285"/>
      <c r="L12" s="285">
        <v>36</v>
      </c>
      <c r="M12" s="285"/>
    </row>
    <row r="13" spans="1:38" customHeight="1" ht="11.45">
      <c r="A13" s="16" t="s">
        <v>30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38" customHeight="1" ht="11.45">
      <c r="A14" s="16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38" customHeight="1" ht="11.45">
      <c r="A15" s="7"/>
      <c r="B15" s="3"/>
      <c r="C15" s="3"/>
      <c r="D15" s="283" t="s">
        <v>31</v>
      </c>
      <c r="E15" s="283"/>
      <c r="F15" s="284">
        <f>F11+F12</f>
        <v>40</v>
      </c>
      <c r="G15" s="284"/>
      <c r="H15" s="284">
        <f>SUM(H11:I14)</f>
        <v>0</v>
      </c>
      <c r="I15" s="284"/>
      <c r="J15" s="284">
        <f>SUM(J11:K14)</f>
        <v>0</v>
      </c>
      <c r="K15" s="284"/>
      <c r="L15" s="284">
        <f>SUM(L11:M14)</f>
        <v>40</v>
      </c>
      <c r="M15" s="284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211" t="s">
        <v>34</v>
      </c>
      <c r="C17" s="212"/>
      <c r="D17" s="212"/>
      <c r="E17" s="212"/>
      <c r="F17" s="212"/>
      <c r="G17" s="212"/>
      <c r="H17" s="213" t="s">
        <v>35</v>
      </c>
      <c r="I17" s="214"/>
      <c r="J17" s="215" t="s">
        <v>36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37</v>
      </c>
      <c r="W17" s="215"/>
      <c r="X17" s="215"/>
      <c r="Y17" s="215"/>
      <c r="Z17" s="215"/>
      <c r="AA17" s="214"/>
      <c r="AB17" s="217" t="s">
        <v>38</v>
      </c>
      <c r="AC17" s="218"/>
      <c r="AD17" s="219"/>
      <c r="AE17" s="277" t="s">
        <v>39</v>
      </c>
      <c r="AF17" s="280" t="s">
        <v>40</v>
      </c>
      <c r="AG17" s="197" t="s">
        <v>41</v>
      </c>
      <c r="AH17" s="198"/>
      <c r="AI17" s="198"/>
      <c r="AJ17" s="199"/>
    </row>
    <row r="18" spans="1:38" customHeight="1" ht="11.25">
      <c r="A18" s="57"/>
      <c r="B18" s="203" t="s">
        <v>42</v>
      </c>
      <c r="C18" s="204"/>
      <c r="D18" s="204"/>
      <c r="E18" s="204" t="s">
        <v>43</v>
      </c>
      <c r="F18" s="204"/>
      <c r="G18" s="205"/>
      <c r="H18" s="13" t="s">
        <v>42</v>
      </c>
      <c r="I18" s="9" t="s">
        <v>43</v>
      </c>
      <c r="J18" s="206" t="s">
        <v>42</v>
      </c>
      <c r="K18" s="206"/>
      <c r="L18" s="206"/>
      <c r="M18" s="206"/>
      <c r="N18" s="206"/>
      <c r="O18" s="207"/>
      <c r="P18" s="205" t="s">
        <v>43</v>
      </c>
      <c r="Q18" s="206"/>
      <c r="R18" s="206"/>
      <c r="S18" s="206"/>
      <c r="T18" s="206"/>
      <c r="U18" s="206"/>
      <c r="V18" s="208" t="s">
        <v>42</v>
      </c>
      <c r="W18" s="206"/>
      <c r="X18" s="207"/>
      <c r="Y18" s="205" t="s">
        <v>43</v>
      </c>
      <c r="Z18" s="206"/>
      <c r="AA18" s="209"/>
      <c r="AB18" s="220"/>
      <c r="AC18" s="221"/>
      <c r="AD18" s="222"/>
      <c r="AE18" s="278"/>
      <c r="AF18" s="281"/>
      <c r="AG18" s="200"/>
      <c r="AH18" s="201"/>
      <c r="AI18" s="201"/>
      <c r="AJ18" s="202"/>
    </row>
    <row r="19" spans="1:38" customHeight="1" ht="10.5">
      <c r="A19" s="58"/>
      <c r="B19" s="267" t="s">
        <v>44</v>
      </c>
      <c r="C19" s="254" t="s">
        <v>45</v>
      </c>
      <c r="D19" s="270" t="s">
        <v>46</v>
      </c>
      <c r="E19" s="267" t="s">
        <v>44</v>
      </c>
      <c r="F19" s="254" t="s">
        <v>45</v>
      </c>
      <c r="G19" s="270" t="s">
        <v>46</v>
      </c>
      <c r="H19" s="273" t="s">
        <v>47</v>
      </c>
      <c r="I19" s="276" t="s">
        <v>47</v>
      </c>
      <c r="J19" s="260" t="s">
        <v>48</v>
      </c>
      <c r="K19" s="266" t="s">
        <v>49</v>
      </c>
      <c r="L19" s="266" t="s">
        <v>50</v>
      </c>
      <c r="M19" s="266" t="s">
        <v>51</v>
      </c>
      <c r="N19" s="266" t="s">
        <v>52</v>
      </c>
      <c r="O19" s="266" t="s">
        <v>53</v>
      </c>
      <c r="P19" s="254" t="s">
        <v>48</v>
      </c>
      <c r="Q19" s="266" t="s">
        <v>49</v>
      </c>
      <c r="R19" s="266" t="s">
        <v>50</v>
      </c>
      <c r="S19" s="266" t="s">
        <v>51</v>
      </c>
      <c r="T19" s="266" t="s">
        <v>52</v>
      </c>
      <c r="U19" s="257" t="s">
        <v>53</v>
      </c>
      <c r="V19" s="260" t="s">
        <v>54</v>
      </c>
      <c r="W19" s="254" t="s">
        <v>55</v>
      </c>
      <c r="X19" s="257" t="s">
        <v>56</v>
      </c>
      <c r="Y19" s="260" t="s">
        <v>57</v>
      </c>
      <c r="Z19" s="254" t="s">
        <v>55</v>
      </c>
      <c r="AA19" s="257" t="s">
        <v>56</v>
      </c>
      <c r="AB19" s="263"/>
      <c r="AC19" s="250"/>
      <c r="AD19" s="251"/>
      <c r="AE19" s="278"/>
      <c r="AF19" s="281"/>
      <c r="AG19" s="180" t="s">
        <v>58</v>
      </c>
      <c r="AH19" s="181"/>
      <c r="AI19" s="181"/>
      <c r="AJ19" s="182"/>
    </row>
    <row r="20" spans="1:38" customHeight="1" ht="10.5">
      <c r="A20" s="59" t="s">
        <v>59</v>
      </c>
      <c r="B20" s="268"/>
      <c r="C20" s="255"/>
      <c r="D20" s="271"/>
      <c r="E20" s="268"/>
      <c r="F20" s="255"/>
      <c r="G20" s="271"/>
      <c r="H20" s="274"/>
      <c r="I20" s="276"/>
      <c r="J20" s="261"/>
      <c r="K20" s="266"/>
      <c r="L20" s="266"/>
      <c r="M20" s="266"/>
      <c r="N20" s="266"/>
      <c r="O20" s="266"/>
      <c r="P20" s="255"/>
      <c r="Q20" s="266"/>
      <c r="R20" s="266"/>
      <c r="S20" s="266"/>
      <c r="T20" s="266"/>
      <c r="U20" s="258"/>
      <c r="V20" s="261"/>
      <c r="W20" s="255"/>
      <c r="X20" s="258"/>
      <c r="Y20" s="261"/>
      <c r="Z20" s="255"/>
      <c r="AA20" s="258"/>
      <c r="AB20" s="264"/>
      <c r="AC20" s="250"/>
      <c r="AD20" s="252"/>
      <c r="AE20" s="278"/>
      <c r="AF20" s="281"/>
      <c r="AG20" s="183" t="s">
        <v>42</v>
      </c>
      <c r="AH20" s="184" t="s">
        <v>43</v>
      </c>
      <c r="AI20" s="185" t="s">
        <v>60</v>
      </c>
      <c r="AJ20" s="186" t="s">
        <v>61</v>
      </c>
    </row>
    <row r="21" spans="1:38" customHeight="1" ht="39">
      <c r="A21" s="52"/>
      <c r="B21" s="269"/>
      <c r="C21" s="256"/>
      <c r="D21" s="272"/>
      <c r="E21" s="269"/>
      <c r="F21" s="256"/>
      <c r="G21" s="272"/>
      <c r="H21" s="275"/>
      <c r="I21" s="276"/>
      <c r="J21" s="262"/>
      <c r="K21" s="266"/>
      <c r="L21" s="266"/>
      <c r="M21" s="266"/>
      <c r="N21" s="266"/>
      <c r="O21" s="266"/>
      <c r="P21" s="256"/>
      <c r="Q21" s="266"/>
      <c r="R21" s="266"/>
      <c r="S21" s="266"/>
      <c r="T21" s="266"/>
      <c r="U21" s="259"/>
      <c r="V21" s="262"/>
      <c r="W21" s="256"/>
      <c r="X21" s="259"/>
      <c r="Y21" s="262"/>
      <c r="Z21" s="256"/>
      <c r="AA21" s="259"/>
      <c r="AB21" s="265"/>
      <c r="AC21" s="250"/>
      <c r="AD21" s="253"/>
      <c r="AE21" s="279"/>
      <c r="AF21" s="282"/>
      <c r="AG21" s="183"/>
      <c r="AH21" s="184"/>
      <c r="AI21" s="185"/>
      <c r="AJ21" s="187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62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63</v>
      </c>
      <c r="B24" s="82">
        <v>130</v>
      </c>
      <c r="C24" s="83">
        <v>180</v>
      </c>
      <c r="D24" s="83" t="s">
        <v>64</v>
      </c>
      <c r="E24" s="83">
        <v>150</v>
      </c>
      <c r="F24" s="83">
        <v>200</v>
      </c>
      <c r="G24" s="84" t="s">
        <v>65</v>
      </c>
      <c r="H24" s="85">
        <v>150</v>
      </c>
      <c r="I24" s="86">
        <v>180</v>
      </c>
      <c r="J24" s="83" t="s">
        <v>66</v>
      </c>
      <c r="K24" s="83">
        <v>30</v>
      </c>
      <c r="L24" s="83" t="s">
        <v>67</v>
      </c>
      <c r="M24" s="83">
        <v>110</v>
      </c>
      <c r="N24" s="83">
        <v>150</v>
      </c>
      <c r="O24" s="83">
        <v>25</v>
      </c>
      <c r="P24" s="83" t="s">
        <v>68</v>
      </c>
      <c r="Q24" s="83">
        <v>50</v>
      </c>
      <c r="R24" s="83" t="s">
        <v>69</v>
      </c>
      <c r="S24" s="83">
        <v>130</v>
      </c>
      <c r="T24" s="83">
        <v>180</v>
      </c>
      <c r="U24" s="83">
        <v>30</v>
      </c>
      <c r="V24" s="87" t="s">
        <v>70</v>
      </c>
      <c r="W24" s="83">
        <v>150</v>
      </c>
      <c r="X24" s="142" t="s">
        <v>71</v>
      </c>
      <c r="Y24" s="83" t="s">
        <v>72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48" t="s">
        <v>73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171" t="s">
        <v>74</v>
      </c>
      <c r="AF25" s="249" t="s">
        <v>75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76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153"/>
      <c r="AF27" s="232" t="s">
        <v>77</v>
      </c>
      <c r="AG27" s="157">
        <f>(B28+C28+D28+H28+J28+K28+L28+M28+N28+O28+V28+W28+X28)/1000</f>
        <v>0</v>
      </c>
      <c r="AH27" s="159">
        <f>(E28+F28+G28+I28+P28+Q28+R28+S28+T28+U28+Y28+Z28+AA28)/1000</f>
        <v>0</v>
      </c>
      <c r="AI27" s="160">
        <f>(AB28+AC28+AD28)/1000</f>
        <v>0</v>
      </c>
      <c r="AJ27" s="150">
        <f>SUM(AG27:AI28)</f>
        <v>0</v>
      </c>
    </row>
    <row r="28" spans="1:38" customHeight="1" ht="9.4">
      <c r="A28" s="231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78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86</v>
      </c>
      <c r="M29" s="106"/>
      <c r="N29" s="106"/>
      <c r="O29" s="106"/>
      <c r="P29" s="106"/>
      <c r="Q29" s="106"/>
      <c r="R29" s="105">
        <v>120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153"/>
      <c r="AF29" s="232" t="s">
        <v>79</v>
      </c>
      <c r="AG29" s="157">
        <f>(B30+C30+D30+H30+J30+K30+L30+M30+N30+O30+V30+W30+X30)/1000</f>
        <v>0.344</v>
      </c>
      <c r="AH29" s="159">
        <f>(E30+F30+G30+I30+P30+Q30+R30+S30+T30+U30+Y30+Z30+AA30)/1000</f>
        <v>3.656</v>
      </c>
      <c r="AI29" s="160">
        <f>(AB30+AC30+AD30)/1000</f>
        <v>0</v>
      </c>
      <c r="AJ29" s="150">
        <f>SUM(AG29:AI30)</f>
        <v>4</v>
      </c>
    </row>
    <row r="30" spans="1:38" customHeight="1" ht="9.4">
      <c r="A30" s="231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344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3656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80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153"/>
      <c r="AF31" s="232" t="s">
        <v>81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4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5" t="s">
        <v>82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153"/>
      <c r="AF33" s="246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5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154"/>
      <c r="AF34" s="247"/>
      <c r="AG34" s="158"/>
      <c r="AH34" s="150"/>
      <c r="AI34" s="161"/>
      <c r="AJ34" s="150"/>
    </row>
    <row r="35" spans="1:38" customHeight="1" ht="9.4">
      <c r="A35" s="244" t="s">
        <v>83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153" t="s">
        <v>74</v>
      </c>
      <c r="AF35" s="232" t="s">
        <v>84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85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153"/>
      <c r="AF37" s="232" t="s">
        <v>86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87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153" t="s">
        <v>74</v>
      </c>
      <c r="AF39" s="232" t="s">
        <v>88</v>
      </c>
      <c r="AG39" s="157">
        <f>(B40+C40+D40+H40+J40+K40+L40+M40+N40+O40+V40+W40+X40)/1000</f>
        <v>0.06</v>
      </c>
      <c r="AH39" s="159">
        <f>(E40+F40+G40+I40+P40+Q40+R40+S40+T40+U40+Y40+Z40+AA40)/1000</f>
        <v>0.6204</v>
      </c>
      <c r="AI39" s="160">
        <f>(AB40+AC40+AD40)/1000</f>
        <v>0</v>
      </c>
      <c r="AJ39" s="150">
        <f>SUM(AG39:AI40)</f>
        <v>0.6804</v>
      </c>
    </row>
    <row r="40" spans="1:38" customHeight="1" ht="9.4">
      <c r="A40" s="231"/>
      <c r="B40" s="98">
        <f>B39*F11</f>
        <v>40</v>
      </c>
      <c r="C40" s="99">
        <f>C39*F11</f>
        <v>0</v>
      </c>
      <c r="D40" s="99">
        <f>D39*F11</f>
        <v>0</v>
      </c>
      <c r="E40" s="99">
        <f>E39*F12</f>
        <v>410.4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20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210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89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37"/>
      <c r="AF41" s="239" t="s">
        <v>90</v>
      </c>
      <c r="AG41" s="241">
        <f>B42+C42+D42+H42+J42+K42+L42+M42+N42+O42+V42+W42+X42</f>
        <v>0.062</v>
      </c>
      <c r="AH41" s="242">
        <f>E42+F42+G42+I42+P42+Q42+R42+S42+T42+U42+Y42+Z42+AA42</f>
        <v>0.648</v>
      </c>
      <c r="AI41" s="243">
        <f>AB42+AC42+AD42</f>
        <v>0</v>
      </c>
      <c r="AJ41" s="242">
        <f>SUM(AG41:AI42)</f>
        <v>0.71</v>
      </c>
    </row>
    <row r="42" spans="1:38" customHeight="1" ht="9.4">
      <c r="A42" s="231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0.012</v>
      </c>
      <c r="K42" s="131">
        <f>K41*F11</f>
        <v>0</v>
      </c>
      <c r="L42" s="131">
        <v>0.03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0.144</v>
      </c>
      <c r="Q42" s="131"/>
      <c r="R42" s="131">
        <f>R41*F12</f>
        <v>0.288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0.02</v>
      </c>
      <c r="W42" s="140">
        <f>W41*F11</f>
        <v>0</v>
      </c>
      <c r="X42" s="140">
        <f>X41*F11</f>
        <v>0</v>
      </c>
      <c r="Y42" s="140">
        <f>Y41*F12</f>
        <v>0.216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38"/>
      <c r="AF42" s="240"/>
      <c r="AG42" s="241"/>
      <c r="AH42" s="242"/>
      <c r="AI42" s="243"/>
      <c r="AJ42" s="242"/>
    </row>
    <row r="43" spans="1:38" customHeight="1" ht="9.4">
      <c r="A43" s="230" t="s">
        <v>91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37" t="s">
        <v>92</v>
      </c>
      <c r="AF43" s="239" t="s">
        <v>93</v>
      </c>
      <c r="AG43" s="241">
        <f>B44+C44+D44+H44+J44+K44+L44+M44+N44+O44+V44+W44+X44</f>
        <v>1.372</v>
      </c>
      <c r="AH43" s="242">
        <f>E44+F44+G44+I44+P44+Q44+R44+S44+T44+U44+Y44+Z44+AA44</f>
        <v>14.628</v>
      </c>
      <c r="AI43" s="243">
        <f>AB44+AC44+AD44</f>
        <v>0</v>
      </c>
      <c r="AJ43" s="242">
        <f>SUM(AG43:AI44)</f>
        <v>16</v>
      </c>
    </row>
    <row r="44" spans="1:38" customHeight="1" ht="9.4">
      <c r="A44" s="231"/>
      <c r="B44" s="130">
        <f>B43*F11</f>
        <v>0.2</v>
      </c>
      <c r="C44" s="131">
        <f>C43*F11</f>
        <v>0.36</v>
      </c>
      <c r="D44" s="131">
        <f>D43*F11</f>
        <v>0</v>
      </c>
      <c r="E44" s="131">
        <v>2</v>
      </c>
      <c r="F44" s="131">
        <v>3.6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0.18</v>
      </c>
      <c r="W44" s="131">
        <f>W43*F11</f>
        <v>0.632</v>
      </c>
      <c r="X44" s="131">
        <f>X43*F11</f>
        <v>0</v>
      </c>
      <c r="Y44" s="131">
        <f>Y43*F12</f>
        <v>2.052</v>
      </c>
      <c r="Z44" s="131">
        <v>6.976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38"/>
      <c r="AF44" s="240"/>
      <c r="AG44" s="241"/>
      <c r="AH44" s="242"/>
      <c r="AI44" s="243"/>
      <c r="AJ44" s="242"/>
    </row>
    <row r="45" spans="1:38" customHeight="1" ht="9.4">
      <c r="A45" s="230" t="s">
        <v>94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153" t="s">
        <v>74</v>
      </c>
      <c r="AF45" s="232" t="s">
        <v>95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96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37" t="s">
        <v>92</v>
      </c>
      <c r="AF47" s="239" t="s">
        <v>97</v>
      </c>
      <c r="AG47" s="241">
        <f>B48+C48+D48+H48+J48+K48+L48+M48+N48+O48+V48+W48+X48</f>
        <v>0</v>
      </c>
      <c r="AH47" s="242">
        <f>E48+F48+G48+I48+P48+Q48+R48+S48+T48+U48+Y48+Z48+AA48</f>
        <v>0</v>
      </c>
      <c r="AI47" s="243">
        <f>AB48+AC48+AD48</f>
        <v>0</v>
      </c>
      <c r="AJ47" s="242">
        <f>SUM(AG47:AI48)</f>
        <v>0</v>
      </c>
    </row>
    <row r="48" spans="1:38" customHeight="1" ht="9.4">
      <c r="A48" s="231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38"/>
      <c r="AF48" s="240"/>
      <c r="AG48" s="241"/>
      <c r="AH48" s="242"/>
      <c r="AI48" s="243"/>
      <c r="AJ48" s="242"/>
    </row>
    <row r="49" spans="1:38" customHeight="1" ht="9.4">
      <c r="A49" s="230" t="s">
        <v>98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15</v>
      </c>
      <c r="M49" s="106"/>
      <c r="N49" s="106"/>
      <c r="O49" s="106"/>
      <c r="P49" s="106">
        <v>3</v>
      </c>
      <c r="Q49" s="106"/>
      <c r="R49" s="105">
        <v>25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153" t="s">
        <v>74</v>
      </c>
      <c r="AF49" s="232" t="s">
        <v>99</v>
      </c>
      <c r="AG49" s="158">
        <f>(B50+C50+D50+H50+J50+K50+L50+M50+N50+O50+V50+W50+X50)/1000</f>
        <v>0.072</v>
      </c>
      <c r="AH49" s="150">
        <f>(E50+F50+G50+I50+P50+Q50+R50+S50+T50+U50+Y50+Z50+AA50)/1000</f>
        <v>1.008</v>
      </c>
      <c r="AI49" s="161">
        <f>(AB50+AC50+AD50)/1000</f>
        <v>0</v>
      </c>
      <c r="AJ49" s="150">
        <f>SUM(AG49:AI50)</f>
        <v>1.08</v>
      </c>
    </row>
    <row r="50" spans="1:38" customHeight="1" ht="9.4">
      <c r="A50" s="231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12</v>
      </c>
      <c r="K50" s="99">
        <f>K49*F11</f>
        <v>0</v>
      </c>
      <c r="L50" s="99">
        <f>L49*F11</f>
        <v>60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108</v>
      </c>
      <c r="Q50" s="99">
        <f>Q49*F12</f>
        <v>0</v>
      </c>
      <c r="R50" s="99">
        <f>R49*F12</f>
        <v>900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100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153"/>
      <c r="AF51" s="232" t="s">
        <v>101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102</v>
      </c>
      <c r="B53" s="111"/>
      <c r="C53" s="106"/>
      <c r="D53" s="106">
        <v>10</v>
      </c>
      <c r="E53" s="106"/>
      <c r="F53" s="106"/>
      <c r="G53" s="108">
        <v>12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153"/>
      <c r="AF53" s="232" t="s">
        <v>103</v>
      </c>
      <c r="AG53" s="158">
        <f>(B54+C54+D54+H54+J54+K54+L54+M54+N54+O54+V54+W54+X54)/1000</f>
        <v>0.04</v>
      </c>
      <c r="AH53" s="150">
        <f>(E54+F54+G54+I54+P54+Q54+R54+S54+T54+U54+Y54+Z54+AA54)/1000</f>
        <v>0.46</v>
      </c>
      <c r="AI53" s="161">
        <f>(AB54+AC54+AD54)/1000</f>
        <v>0</v>
      </c>
      <c r="AJ53" s="150">
        <f>SUM(AG53:AI54)</f>
        <v>0.5</v>
      </c>
    </row>
    <row r="54" spans="1:38" customHeight="1" ht="9.4">
      <c r="A54" s="231"/>
      <c r="B54" s="98">
        <f>B53*F11</f>
        <v>0</v>
      </c>
      <c r="C54" s="99">
        <f>C53*F11</f>
        <v>0</v>
      </c>
      <c r="D54" s="99">
        <f>D53*F11</f>
        <v>40</v>
      </c>
      <c r="E54" s="99">
        <f>E53*F12</f>
        <v>0</v>
      </c>
      <c r="F54" s="99">
        <f>F53*F12</f>
        <v>0</v>
      </c>
      <c r="G54" s="100">
        <v>460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104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105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153" t="s">
        <v>106</v>
      </c>
      <c r="AF55" s="232" t="s">
        <v>107</v>
      </c>
      <c r="AG55" s="234" t="str">
        <f>B56+C56+D56+H56+J56+K56+L56+M56+N56+O56+V56+W56+X56</f>
        <v>0</v>
      </c>
      <c r="AH55" s="181">
        <f>E56+F56+G56+I56+P56+Q56+R56+S56+T56+U56+Y56+Z56+AA56</f>
        <v>85.75</v>
      </c>
      <c r="AI55" s="235">
        <f>AB56+AC56+AD56</f>
        <v>0</v>
      </c>
      <c r="AJ55" s="236">
        <f>SUM(AG55:AI56)</f>
        <v>85.75</v>
      </c>
    </row>
    <row r="56" spans="1:38" customHeight="1" ht="9.4">
      <c r="A56" s="231"/>
      <c r="B56" s="98">
        <v>8</v>
      </c>
      <c r="C56" s="99">
        <f>C55*F11</f>
        <v>0</v>
      </c>
      <c r="D56" s="99">
        <f>D55*F11</f>
        <v>0</v>
      </c>
      <c r="E56" s="99">
        <v>83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108</v>
      </c>
      <c r="W56" s="99">
        <f>W55*F11</f>
        <v>0</v>
      </c>
      <c r="X56" s="99">
        <f>X55*F11</f>
        <v>0</v>
      </c>
      <c r="Y56" s="99">
        <v>2.75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154"/>
      <c r="AF56" s="233"/>
      <c r="AG56" s="234"/>
      <c r="AH56" s="181"/>
      <c r="AI56" s="235"/>
      <c r="AJ56" s="236"/>
    </row>
    <row r="57" spans="1:38" customHeight="1" ht="9.4">
      <c r="A57" s="230" t="s">
        <v>109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153"/>
      <c r="AF57" s="232" t="s">
        <v>110</v>
      </c>
      <c r="AG57" s="158">
        <f>(B58+C58+D58+H58+J58+K58+L58+M58+N58+O58+V58+W58+X58)/1000</f>
        <v>0.196</v>
      </c>
      <c r="AH57" s="150">
        <f>(E58+F58+G58+I58+P58+Q58+R58+S58+T58+U58+Y58+Z58+AA58)/1000</f>
        <v>2.2844</v>
      </c>
      <c r="AI57" s="161">
        <f>(AB58+AC58+AD58)/1000</f>
        <v>0</v>
      </c>
      <c r="AJ57" s="150">
        <f>SUM(AG57:AI58)</f>
        <v>2.4804</v>
      </c>
    </row>
    <row r="58" spans="1:38" customHeight="1" ht="9.4">
      <c r="A58" s="231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16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194.4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180</v>
      </c>
      <c r="W58" s="99">
        <f>W57*F11</f>
        <v>0</v>
      </c>
      <c r="X58" s="99">
        <f>X57*F11</f>
        <v>0</v>
      </c>
      <c r="Y58" s="99">
        <v>2090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111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153"/>
      <c r="AF59" s="232" t="s">
        <v>112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113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153" t="s">
        <v>74</v>
      </c>
      <c r="AF61" s="232" t="s">
        <v>114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115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153"/>
      <c r="AF63" s="232" t="s">
        <v>116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117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153"/>
      <c r="AF65" s="232" t="s">
        <v>118</v>
      </c>
      <c r="AG65" s="158">
        <f>(B66+C66+D66+H66+J66+K66+L66+M66+N66+O66+V66+W66+X66)/1000</f>
        <v>0</v>
      </c>
      <c r="AH65" s="150">
        <f>(E66+F66+G66+I66+P66+Q66+R66+S66+T66+U66+Y66+Z66+AA66)/1000</f>
        <v>0</v>
      </c>
      <c r="AI65" s="161">
        <f>(AB66+AC66+AD66)/1000</f>
        <v>0</v>
      </c>
      <c r="AJ65" s="150">
        <f>SUM(AG65:AI66)</f>
        <v>0</v>
      </c>
    </row>
    <row r="66" spans="1:38" customHeight="1" ht="9.4">
      <c r="A66" s="231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119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153"/>
      <c r="AF67" s="228" t="s">
        <v>120</v>
      </c>
      <c r="AG67" s="158">
        <f>(B68+C68+D68+H68+J68+K68+L68+M68+N68+O68+V68+W68+X68)/1000</f>
        <v>0</v>
      </c>
      <c r="AH67" s="150">
        <f>(E68+F68+G68+I68+P68+Q68+R68+S68+T68+U68+Y68+Z68+AA68)/1000</f>
        <v>0</v>
      </c>
      <c r="AI67" s="161">
        <f>(AB68+AC68+AD68)/1000</f>
        <v>0</v>
      </c>
      <c r="AJ67" s="150">
        <f>SUM(AG67:AI68)</f>
        <v>0</v>
      </c>
    </row>
    <row r="68" spans="1:38" customHeight="1" ht="9.4">
      <c r="A68" s="227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121</v>
      </c>
      <c r="AI71" s="3"/>
    </row>
    <row r="72" spans="1:38" customHeight="1" ht="12">
      <c r="A72" s="63" t="s">
        <v>33</v>
      </c>
      <c r="B72" s="211" t="s">
        <v>34</v>
      </c>
      <c r="C72" s="212"/>
      <c r="D72" s="212"/>
      <c r="E72" s="212"/>
      <c r="F72" s="212"/>
      <c r="G72" s="212"/>
      <c r="H72" s="213" t="s">
        <v>35</v>
      </c>
      <c r="I72" s="214"/>
      <c r="J72" s="215" t="s">
        <v>36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37</v>
      </c>
      <c r="W72" s="215"/>
      <c r="X72" s="215"/>
      <c r="Y72" s="215"/>
      <c r="Z72" s="215"/>
      <c r="AA72" s="214"/>
      <c r="AB72" s="217" t="s">
        <v>38</v>
      </c>
      <c r="AC72" s="218"/>
      <c r="AD72" s="219"/>
      <c r="AE72" s="223" t="s">
        <v>39</v>
      </c>
      <c r="AF72" s="194" t="s">
        <v>40</v>
      </c>
      <c r="AG72" s="197" t="s">
        <v>41</v>
      </c>
      <c r="AH72" s="198"/>
      <c r="AI72" s="198"/>
      <c r="AJ72" s="199"/>
    </row>
    <row r="73" spans="1:38" customHeight="1" ht="12">
      <c r="A73" s="64"/>
      <c r="B73" s="203" t="s">
        <v>42</v>
      </c>
      <c r="C73" s="204"/>
      <c r="D73" s="204"/>
      <c r="E73" s="204" t="s">
        <v>43</v>
      </c>
      <c r="F73" s="204"/>
      <c r="G73" s="205"/>
      <c r="H73" s="13" t="s">
        <v>42</v>
      </c>
      <c r="I73" s="9" t="s">
        <v>43</v>
      </c>
      <c r="J73" s="206" t="s">
        <v>42</v>
      </c>
      <c r="K73" s="206"/>
      <c r="L73" s="206"/>
      <c r="M73" s="206"/>
      <c r="N73" s="206"/>
      <c r="O73" s="207"/>
      <c r="P73" s="205" t="s">
        <v>43</v>
      </c>
      <c r="Q73" s="206"/>
      <c r="R73" s="206"/>
      <c r="S73" s="206"/>
      <c r="T73" s="206"/>
      <c r="U73" s="206"/>
      <c r="V73" s="208" t="s">
        <v>42</v>
      </c>
      <c r="W73" s="206"/>
      <c r="X73" s="207"/>
      <c r="Y73" s="205" t="s">
        <v>43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5"/>
      <c r="B74" s="210" t="str">
        <f>B19</f>
        <v>омлет натуральный</v>
      </c>
      <c r="C74" s="173" t="str">
        <f>C19</f>
        <v>кофейный напиток с молоком</v>
      </c>
      <c r="D74" s="173" t="str">
        <f>D19</f>
        <v>батон с сыром</v>
      </c>
      <c r="E74" s="173" t="str">
        <f>E19</f>
        <v>омлет натуральный</v>
      </c>
      <c r="F74" s="173" t="str">
        <f>F19</f>
        <v>кофейный напиток с молоком</v>
      </c>
      <c r="G74" s="226" t="str">
        <f>G19</f>
        <v>батон с сыром</v>
      </c>
      <c r="H74" s="192" t="str">
        <f>H19</f>
        <v>сок фруктовый</v>
      </c>
      <c r="I74" s="193" t="str">
        <f>I19</f>
        <v>сок фруктовый</v>
      </c>
      <c r="J74" s="192" t="str">
        <f>J19</f>
        <v>борщ со сметаной</v>
      </c>
      <c r="K74" s="173" t="str">
        <f>K19</f>
        <v>помидор свежий</v>
      </c>
      <c r="L74" s="173" t="str">
        <f>L19</f>
        <v>печень тущёная в соусе</v>
      </c>
      <c r="M74" s="173" t="str">
        <f>M19</f>
        <v>макароны отварные</v>
      </c>
      <c r="N74" s="173" t="str">
        <f>N19</f>
        <v>компот из сухофруктов</v>
      </c>
      <c r="O74" s="173" t="str">
        <f>O19</f>
        <v>хлеб</v>
      </c>
      <c r="P74" s="173" t="str">
        <f>P19</f>
        <v>борщ со сметаной</v>
      </c>
      <c r="Q74" s="173" t="str">
        <f>Q19</f>
        <v>помидор свежий</v>
      </c>
      <c r="R74" s="173" t="str">
        <f>R19</f>
        <v>печень тущёная в соусе</v>
      </c>
      <c r="S74" s="173" t="str">
        <f>S19</f>
        <v>макароны отварные</v>
      </c>
      <c r="T74" s="173" t="str">
        <f>T19</f>
        <v>компот из сухофруктов</v>
      </c>
      <c r="U74" s="188" t="str">
        <f>U19</f>
        <v>хлеб</v>
      </c>
      <c r="V74" s="189" t="str">
        <f>V19</f>
        <v>оладьи с повидлом</v>
      </c>
      <c r="W74" s="173" t="str">
        <f>W19</f>
        <v>молоко кипячёное</v>
      </c>
      <c r="X74" s="173" t="str">
        <f>X19</f>
        <v>батон</v>
      </c>
      <c r="Y74" s="173" t="str">
        <f>Y19</f>
        <v>оладьи сповидлом</v>
      </c>
      <c r="Z74" s="173" t="str">
        <f>Z19</f>
        <v>молоко кипячёное</v>
      </c>
      <c r="AA74" s="174" t="str">
        <f>AA19</f>
        <v>батон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58</v>
      </c>
      <c r="AH74" s="181"/>
      <c r="AI74" s="181"/>
      <c r="AJ74" s="182"/>
    </row>
    <row r="75" spans="1:38" customHeight="1" ht="10.5">
      <c r="A75" s="66" t="s">
        <v>59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42</v>
      </c>
      <c r="AH75" s="184" t="s">
        <v>43</v>
      </c>
      <c r="AI75" s="185" t="s">
        <v>60</v>
      </c>
      <c r="AJ75" s="186" t="s">
        <v>61</v>
      </c>
    </row>
    <row r="76" spans="1:38" customHeight="1" ht="37.15">
      <c r="A76" s="53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169" t="s">
        <v>122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171"/>
      <c r="AF78" s="172" t="s">
        <v>123</v>
      </c>
      <c r="AG78" s="157">
        <f>(B79+C79+D79+H79+J79+K79+L79+M79+N79+O79+V79+W79+X79)/1000</f>
        <v>0.1496</v>
      </c>
      <c r="AH78" s="159">
        <f>(E79+F79+G79+I79+P79+Q79+R79+S79+T79+U79+Y79+Z79+AA79)/1000</f>
        <v>1.51</v>
      </c>
      <c r="AI78" s="160">
        <f>(AB79+AC79+AD79)/1000</f>
        <v>0</v>
      </c>
      <c r="AJ78" s="159">
        <f>SUM(AG78:AG79)</f>
        <v>0.1496</v>
      </c>
    </row>
    <row r="79" spans="1:38" customHeight="1" ht="9.4">
      <c r="A79" s="170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f>M78*F11</f>
        <v>149.6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v>1510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124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153"/>
      <c r="AF80" s="164" t="s">
        <v>125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126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153"/>
      <c r="AF82" s="164" t="s">
        <v>127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128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153"/>
      <c r="AF84" s="164" t="s">
        <v>129</v>
      </c>
      <c r="AG84" s="157">
        <f>(B85+C85+D85+H85+J85+K85+L85+M85+N85+O85+V85+W85+X85)/1000</f>
        <v>0.097</v>
      </c>
      <c r="AH84" s="159">
        <f>(E85+F85+G85+I85+P85+Q85+R85+S85+T85+U85+Y85+Z85+AA85)/1000</f>
        <v>0.9828</v>
      </c>
      <c r="AI84" s="160">
        <f>(AB85+AC85+AD85)/1000</f>
        <v>0</v>
      </c>
      <c r="AJ84" s="150">
        <f>SUM(AG84:AG85)</f>
        <v>0.097</v>
      </c>
    </row>
    <row r="85" spans="1:38" customHeight="1" ht="9.4">
      <c r="A85" s="167"/>
      <c r="B85" s="98">
        <f>B84*F11</f>
        <v>0</v>
      </c>
      <c r="C85" s="99">
        <f>C84*F11</f>
        <v>36</v>
      </c>
      <c r="D85" s="99">
        <f>D84*F11</f>
        <v>0</v>
      </c>
      <c r="E85" s="99">
        <f>E84*F12</f>
        <v>0</v>
      </c>
      <c r="F85" s="99">
        <f>F84*F12</f>
        <v>360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6</v>
      </c>
      <c r="K85" s="99"/>
      <c r="L85" s="99">
        <f>L84*F11</f>
        <v>0</v>
      </c>
      <c r="M85" s="99">
        <f>M84*F11</f>
        <v>0</v>
      </c>
      <c r="N85" s="99">
        <f>N84*F11</f>
        <v>45</v>
      </c>
      <c r="O85" s="99">
        <f>O84*F11</f>
        <v>0</v>
      </c>
      <c r="P85" s="99">
        <f>P84*F12</f>
        <v>64.8</v>
      </c>
      <c r="Q85" s="99">
        <f>Q84*F12</f>
        <v>0</v>
      </c>
      <c r="R85" s="99">
        <f>R84*F12</f>
        <v>0</v>
      </c>
      <c r="S85" s="99">
        <f>S84*F12</f>
        <v>0</v>
      </c>
      <c r="T85" s="101">
        <f>T84*F12</f>
        <v>486</v>
      </c>
      <c r="U85" s="102">
        <f>U84*F12</f>
        <v>0</v>
      </c>
      <c r="V85" s="98">
        <v>10</v>
      </c>
      <c r="W85" s="99"/>
      <c r="X85" s="99">
        <f>X84*F11</f>
        <v>0</v>
      </c>
      <c r="Y85" s="99">
        <f>Y84*F12</f>
        <v>72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130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153"/>
      <c r="AF86" s="164" t="s">
        <v>131</v>
      </c>
      <c r="AG86" s="157">
        <f>(B87+C87+D87+H87+J87+K87+L87+M87+N87+O87+V87+W87+X87)/1000</f>
        <v>0.04</v>
      </c>
      <c r="AH86" s="159">
        <f>(E87+F87+G87+I87+P87+Q87+R87+S87+T87+U87+Y87+Z87+AA87)/1000</f>
        <v>0.54</v>
      </c>
      <c r="AI86" s="160">
        <f>(AB87+AC87+AD87)/1000</f>
        <v>0</v>
      </c>
      <c r="AJ86" s="150">
        <f>SUM(AG86:AG87)</f>
        <v>0.04</v>
      </c>
    </row>
    <row r="87" spans="1:38" customHeight="1" ht="9.4">
      <c r="A87" s="167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40</v>
      </c>
      <c r="W87" s="99">
        <f>W86*F11</f>
        <v>0</v>
      </c>
      <c r="X87" s="99">
        <f>X86*F11</f>
        <v>0</v>
      </c>
      <c r="Y87" s="99">
        <f>Y86*F12</f>
        <v>540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132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153"/>
      <c r="AF88" s="164" t="s">
        <v>133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134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153"/>
      <c r="AF90" s="164" t="s">
        <v>135</v>
      </c>
      <c r="AG90" s="157">
        <f>(B91+C91+D91+H91+J91+K91+L91+M91+N91+O91+V91+W91+X91)/1000</f>
        <v>0</v>
      </c>
      <c r="AH90" s="159">
        <f>(E91+F91+G91+I91+P91+Q91+R91+S91+T91+U91+Y91+Z91+AA91)/1000</f>
        <v>0</v>
      </c>
      <c r="AI90" s="160">
        <f>(AB91+AC91+AD91)/1000</f>
        <v>0</v>
      </c>
      <c r="AJ90" s="150">
        <f>SUM(AG90:AG91)</f>
        <v>0</v>
      </c>
    </row>
    <row r="91" spans="1:38" customHeight="1" ht="9.4">
      <c r="A91" s="167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136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153"/>
      <c r="AF92" s="164" t="s">
        <v>137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138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153"/>
      <c r="AF94" s="164" t="s">
        <v>139</v>
      </c>
      <c r="AG94" s="157">
        <f>(B95+C95+D95+H95+J95+K95+L95+M95+N95+O95+V95+W95+X95)/1000</f>
        <v>0.07</v>
      </c>
      <c r="AH94" s="159">
        <f>(E95+F95+G95+I95+P95+Q95+R95+S95+T95+U95+Y95+Z95+AA95)/1000</f>
        <v>0.81</v>
      </c>
      <c r="AI94" s="160">
        <f>(AB95+AC95+AD95)/1000</f>
        <v>0</v>
      </c>
      <c r="AJ94" s="150">
        <f>SUM(AG94:AG95)</f>
        <v>0.07</v>
      </c>
    </row>
    <row r="95" spans="1:38" customHeight="1" ht="9.4">
      <c r="A95" s="167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70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810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140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153"/>
      <c r="AF96" s="164" t="s">
        <v>141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142</v>
      </c>
      <c r="B98" s="111"/>
      <c r="C98" s="106"/>
      <c r="D98" s="106"/>
      <c r="E98" s="106"/>
      <c r="F98" s="106"/>
      <c r="G98" s="107"/>
      <c r="H98" s="108">
        <v>150</v>
      </c>
      <c r="I98" s="110">
        <v>180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153"/>
      <c r="AF98" s="164" t="s">
        <v>143</v>
      </c>
      <c r="AG98" s="157">
        <f>(B99+C99+D99+H99+J99+K99+L99+M99+N99+O99+V99+W99+X99)/1000</f>
        <v>0.6</v>
      </c>
      <c r="AH98" s="159">
        <f>(E99+F99+G99+I99+P99+Q99+R99+S99+T99+U99+Y99+Z99+AA99)/1000</f>
        <v>6.4</v>
      </c>
      <c r="AI98" s="160">
        <f>(AB99+AC99+AD99)/1000</f>
        <v>0</v>
      </c>
      <c r="AJ98" s="150">
        <f>SUM(AG98:AG99)</f>
        <v>0.6</v>
      </c>
    </row>
    <row r="99" spans="1:38" customHeight="1" ht="9.4">
      <c r="A99" s="167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600</v>
      </c>
      <c r="I99" s="103">
        <v>6400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144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153"/>
      <c r="AF100" s="164" t="s">
        <v>145</v>
      </c>
      <c r="AG100" s="157">
        <f>(B101+C101+D101+H101+J101+K101+L101+M101+N101+O101+V101+W101+X101)/1000</f>
        <v>0</v>
      </c>
      <c r="AH100" s="159">
        <f>(E101+F101+G101+I101+P101+Q101+R101+S101+T101+U101+Y101+Z101+AA101)/1000</f>
        <v>0</v>
      </c>
      <c r="AI100" s="160">
        <f>(AB101+AC101+AD101)/1000</f>
        <v>0</v>
      </c>
      <c r="AJ100" s="150">
        <f>SUM(AG100:AG101)</f>
        <v>0</v>
      </c>
    </row>
    <row r="101" spans="1:38" customHeight="1" ht="9.4">
      <c r="A101" s="167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146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147</v>
      </c>
      <c r="B104" s="111"/>
      <c r="C104" s="106"/>
      <c r="D104" s="106"/>
      <c r="E104" s="106"/>
      <c r="F104" s="106"/>
      <c r="G104" s="107"/>
      <c r="H104" s="108"/>
      <c r="I104" s="110"/>
      <c r="J104" s="111">
        <v>50</v>
      </c>
      <c r="K104" s="106"/>
      <c r="L104" s="106"/>
      <c r="M104" s="106"/>
      <c r="N104" s="106"/>
      <c r="O104" s="106"/>
      <c r="P104" s="106">
        <v>60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153"/>
      <c r="AF104" s="164" t="s">
        <v>148</v>
      </c>
      <c r="AG104" s="157">
        <f>(B105+C105+D105+H105+J105+K105+L105+M105+N105+O105+V105+W105+X105)/1000</f>
        <v>0.2</v>
      </c>
      <c r="AH104" s="159">
        <f>(E105+F105+G105+I105+P105+Q105+R105+S105+T105+U105+Y105+Z105+AA105)/1000</f>
        <v>2.16</v>
      </c>
      <c r="AI104" s="160">
        <f>(AB105+AC105+AD105)/1000</f>
        <v>0</v>
      </c>
      <c r="AJ104" s="150">
        <f>SUM(AG104:AG105)</f>
        <v>0.2</v>
      </c>
    </row>
    <row r="105" spans="1:38" customHeight="1" ht="9.4">
      <c r="A105" s="167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200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2160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149</v>
      </c>
      <c r="B106" s="111"/>
      <c r="C106" s="106"/>
      <c r="D106" s="106"/>
      <c r="E106" s="106"/>
      <c r="F106" s="106"/>
      <c r="G106" s="107"/>
      <c r="H106" s="108"/>
      <c r="I106" s="110"/>
      <c r="J106" s="111">
        <v>30</v>
      </c>
      <c r="K106" s="108"/>
      <c r="L106" s="106"/>
      <c r="M106" s="106"/>
      <c r="N106" s="106"/>
      <c r="O106" s="106"/>
      <c r="P106" s="106">
        <v>30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153"/>
      <c r="AF106" s="164" t="s">
        <v>150</v>
      </c>
      <c r="AG106" s="157">
        <f>(B107+C107+D107+H107+J107+K107+L107+M107+N107+O107+V107+W107+X107)/1000</f>
        <v>0.12</v>
      </c>
      <c r="AH106" s="159">
        <f>(E107+F107+G107+I107+P107+Q107+R107+S107+T107+U107+Y107+Z107+AA107)/1000</f>
        <v>1.08</v>
      </c>
      <c r="AI106" s="160">
        <f>(AB107+AC107+AD107)/1000</f>
        <v>0</v>
      </c>
      <c r="AJ106" s="150">
        <f>SUM(AG106:AG107)</f>
        <v>0.12</v>
      </c>
    </row>
    <row r="107" spans="1:38" customHeight="1" ht="9.4">
      <c r="A107" s="167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f>J106*F11</f>
        <v>120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1080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151</v>
      </c>
      <c r="B108" s="111"/>
      <c r="C108" s="106"/>
      <c r="D108" s="106"/>
      <c r="E108" s="106"/>
      <c r="F108" s="106"/>
      <c r="G108" s="107"/>
      <c r="H108" s="108"/>
      <c r="I108" s="110"/>
      <c r="J108" s="144"/>
      <c r="K108" s="106"/>
      <c r="L108" s="106"/>
      <c r="M108" s="106"/>
      <c r="N108" s="106"/>
      <c r="O108" s="106"/>
      <c r="P108" s="106"/>
      <c r="Q108" s="106"/>
      <c r="R108" s="105"/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153"/>
      <c r="AF108" s="164" t="s">
        <v>152</v>
      </c>
      <c r="AG108" s="157">
        <f>(B109+C109+D109+H109+J109+K109+L109+M109+N109+O109+V109+W109+X109)/1000</f>
        <v>0</v>
      </c>
      <c r="AH108" s="159">
        <f>(E109+F109+G109+I109+P109+Q109+R109+S109+T109+U109+Y109+Z109+AA109)/1000</f>
        <v>0</v>
      </c>
      <c r="AI108" s="160">
        <f>(AB109+AC109+AD109)/1000</f>
        <v>0</v>
      </c>
      <c r="AJ108" s="150">
        <f>SUM(AG108:AG109)</f>
        <v>0</v>
      </c>
    </row>
    <row r="109" spans="1:38" customHeight="1" ht="9.4">
      <c r="A109" s="167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0</v>
      </c>
      <c r="K109" s="99"/>
      <c r="L109" s="99"/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0</v>
      </c>
      <c r="Q109" s="99"/>
      <c r="R109" s="99">
        <f>R108*F12</f>
        <v>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153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154</v>
      </c>
      <c r="K110" s="106"/>
      <c r="L110" s="106"/>
      <c r="M110" s="106"/>
      <c r="N110" s="106"/>
      <c r="O110" s="106"/>
      <c r="P110" s="106">
        <v>20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153"/>
      <c r="AF110" s="164" t="s">
        <v>155</v>
      </c>
      <c r="AG110" s="157">
        <f>(B111+C111+D111+H111+J111+K111+L111+M111+N111+O111+V111+W111+X111)/1000</f>
        <v>0.08</v>
      </c>
      <c r="AH110" s="159">
        <f>(E111+F111+G111+I111+P111+Q111+R111+S111+T111+U111+Y111+Z111+AA111)/1000</f>
        <v>0.72</v>
      </c>
      <c r="AI110" s="160">
        <f>(AB111+AC111+AD111)/1000</f>
        <v>0</v>
      </c>
      <c r="AJ110" s="150">
        <f>SUM(AG110:AG111)</f>
        <v>0.08</v>
      </c>
    </row>
    <row r="111" spans="1:38" customHeight="1" ht="9.4">
      <c r="A111" s="167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>
        <f>J110*F11</f>
        <v>80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720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156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153"/>
      <c r="AF112" s="164" t="s">
        <v>157</v>
      </c>
      <c r="AG112" s="157">
        <f>(B113+C113+D113+H113+J113+K113+L113+M113+N113+O113+V113+W113+X113)/1000</f>
        <v>0</v>
      </c>
      <c r="AH112" s="159">
        <f>(E113+F113+G113+I113+P113+Q113+R113+S113+T113+U113+Y113+Z113+AA113)/1000</f>
        <v>0</v>
      </c>
      <c r="AI112" s="160">
        <f>(AB113+AC113+AD113)/1000</f>
        <v>0</v>
      </c>
      <c r="AJ112" s="150">
        <f>SUM(AG112:AG113)</f>
        <v>0</v>
      </c>
    </row>
    <row r="113" spans="1:38" customHeight="1" ht="9.4">
      <c r="A113" s="167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158</v>
      </c>
      <c r="B114" s="111"/>
      <c r="C114" s="106"/>
      <c r="D114" s="106"/>
      <c r="E114" s="106"/>
      <c r="F114" s="106"/>
      <c r="G114" s="107"/>
      <c r="H114" s="108"/>
      <c r="I114" s="110"/>
      <c r="J114" s="111"/>
      <c r="K114" s="106"/>
      <c r="L114" s="106"/>
      <c r="M114" s="106"/>
      <c r="N114" s="106"/>
      <c r="O114" s="106"/>
      <c r="P114" s="106"/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153"/>
      <c r="AF114" s="164" t="s">
        <v>159</v>
      </c>
      <c r="AG114" s="157">
        <f>(B115+C115+D115+H115+J115+K115+L115+M115+N115+O115+V115+W115+X115)/1000</f>
        <v>0</v>
      </c>
      <c r="AH114" s="159">
        <f>(E115+F115+G115+I115+P115+Q115+R115+S115+T115+U115+Y115+Z115+AA115)/1000</f>
        <v>0</v>
      </c>
      <c r="AI114" s="160">
        <f>(AB115+AC115+AD115)/1000</f>
        <v>0</v>
      </c>
      <c r="AJ114" s="150">
        <f>SUM(AG114:AG115)</f>
        <v>0</v>
      </c>
    </row>
    <row r="115" spans="1:38" customHeight="1" ht="9.4">
      <c r="A115" s="167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f>J114*F11</f>
        <v>0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0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160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153"/>
      <c r="AF116" s="164" t="s">
        <v>161</v>
      </c>
      <c r="AG116" s="157">
        <f>(B117+C117+D117+H117+J117+K117+L117+M117+N117+O117+V117+W117+X117)/1000</f>
        <v>0.018</v>
      </c>
      <c r="AH116" s="159">
        <f>(E117+F117+G117+I117+P117+Q117+R117+S117+T117+U117+Y117+Z117+AA117)/1000</f>
        <v>0.192</v>
      </c>
      <c r="AI116" s="160">
        <f>(AB117+AC117+AD117)/1000</f>
        <v>0</v>
      </c>
      <c r="AJ116" s="150">
        <f>SUM(AG116:AG117)</f>
        <v>0.018</v>
      </c>
    </row>
    <row r="117" spans="1:38" customHeight="1" ht="9.4">
      <c r="A117" s="167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f>J116*F11</f>
        <v>18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v>192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162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>
        <v>32</v>
      </c>
      <c r="L118" s="106"/>
      <c r="M118" s="106"/>
      <c r="N118" s="106"/>
      <c r="O118" s="106"/>
      <c r="P118" s="106"/>
      <c r="Q118" s="106">
        <v>53</v>
      </c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153"/>
      <c r="AF118" s="164" t="s">
        <v>163</v>
      </c>
      <c r="AG118" s="157">
        <f>(B119+C119+D119+H119+J119+K119+L119+M119+N119+O119+V119+W119+X119)/1000</f>
        <v>0.132</v>
      </c>
      <c r="AH118" s="159">
        <f>(E119+F119+G119+I119+P119+Q119+R119+S119+T119+U119+Y119+Z119+AA119)/1000</f>
        <v>1.908</v>
      </c>
      <c r="AI118" s="160">
        <f>(AB119+AC119+AD119)/1000</f>
        <v>0</v>
      </c>
      <c r="AJ118" s="150">
        <f>SUM(AG118:AG119)</f>
        <v>0.132</v>
      </c>
    </row>
    <row r="119" spans="1:38" customHeight="1" ht="9.4">
      <c r="A119" s="167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v>132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1908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164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153"/>
      <c r="AF120" s="164" t="s">
        <v>165</v>
      </c>
      <c r="AG120" s="157">
        <f>(B121+C121+D121+H121+J121+K121+L121+M121+N121+O121+V121+W121+X121)/1000</f>
        <v>0.1</v>
      </c>
      <c r="AH120" s="159">
        <f>(E121+F121+G121+I121+P121+Q121+R121+S121+T121+U121+Y121+Z121+AA121)/1000</f>
        <v>1.08</v>
      </c>
      <c r="AI120" s="160">
        <f>(AB121+AC121+AD121)/1000</f>
        <v>0</v>
      </c>
      <c r="AJ120" s="150">
        <f>SUM(AG120:AG121)</f>
        <v>0.1</v>
      </c>
    </row>
    <row r="121" spans="1:38" customHeight="1" ht="9.4">
      <c r="A121" s="167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100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1080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166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153"/>
      <c r="AF122" s="164" t="s">
        <v>167</v>
      </c>
      <c r="AG122" s="157">
        <f>(B123+C123+D123+H123+J123+K123+L123+M123+N123+O123+V123+W123+X123)/1000</f>
        <v>0.24</v>
      </c>
      <c r="AH122" s="159">
        <f>(E123+F123+G123+I123+P123+Q123+R123+S123+T123+U123+Y123+Z123+AA123)/1000</f>
        <v>3.06</v>
      </c>
      <c r="AI122" s="160">
        <f>(AB123+AC123+AD123)/1000</f>
        <v>0</v>
      </c>
      <c r="AJ122" s="150">
        <f>SUM(AG122:AG123)</f>
        <v>0.24</v>
      </c>
    </row>
    <row r="123" spans="1:38" customHeight="1" ht="9.4">
      <c r="A123" s="168"/>
      <c r="B123" s="98">
        <f>B122*F11</f>
        <v>0</v>
      </c>
      <c r="C123" s="99">
        <f>C122*F11</f>
        <v>0</v>
      </c>
      <c r="D123" s="99">
        <f>D122*F11</f>
        <v>120</v>
      </c>
      <c r="E123" s="99">
        <f>E122*F12</f>
        <v>0</v>
      </c>
      <c r="F123" s="99">
        <f>F122*F12</f>
        <v>0</v>
      </c>
      <c r="G123" s="100">
        <f>G122*F12</f>
        <v>1800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120</v>
      </c>
      <c r="Y123" s="99">
        <f>Y122*F12</f>
        <v>0</v>
      </c>
      <c r="Z123" s="99">
        <f>Z122*F12</f>
        <v>0</v>
      </c>
      <c r="AA123" s="118">
        <f>AA122*F12</f>
        <v>1260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168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153"/>
      <c r="AF124" s="164" t="s">
        <v>169</v>
      </c>
      <c r="AG124" s="157">
        <f>(B125+C125+D125+H125+J125+K125+L125+M125+N125+O125+V125+W125+X125)/1000</f>
        <v>0.018</v>
      </c>
      <c r="AH124" s="159">
        <f>(E125+F125+G125+I125+P125+Q125+R125+S125+T125+U125+Y125+Z125+AA125)/1000</f>
        <v>0.18</v>
      </c>
      <c r="AI124" s="160">
        <f>(AB125+AC125+AD125)/1000</f>
        <v>0</v>
      </c>
      <c r="AJ124" s="150">
        <f>SUM(AG124:AG125)</f>
        <v>0.018</v>
      </c>
    </row>
    <row r="125" spans="1:38" customHeight="1" ht="9.4">
      <c r="A125" s="167"/>
      <c r="B125" s="98">
        <f>B124*F11</f>
        <v>0</v>
      </c>
      <c r="C125" s="99">
        <f>C124*F11</f>
        <v>18</v>
      </c>
      <c r="D125" s="99">
        <f>D124*F11</f>
        <v>0</v>
      </c>
      <c r="E125" s="99">
        <f>E124*F12</f>
        <v>0</v>
      </c>
      <c r="F125" s="99">
        <f>F124*F12</f>
        <v>180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170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153"/>
      <c r="AF126" s="164" t="s">
        <v>171</v>
      </c>
      <c r="AG126" s="157">
        <f>(B127+C127+D127+H127+J127+K127+L127+M127+N127+O127+V127+W127+X127)/1000</f>
        <v>0</v>
      </c>
      <c r="AH126" s="159">
        <f>(E127+F127+G127+I127+P127+Q127+R127+S127+T127+U127+Y127+Z127+AA127)/1000</f>
        <v>0</v>
      </c>
      <c r="AI126" s="160">
        <f>(AB127+AC127+AD127)/1000</f>
        <v>0</v>
      </c>
      <c r="AJ126" s="150">
        <f>SUM(AG126:AG127)</f>
        <v>0</v>
      </c>
    </row>
    <row r="127" spans="1:38" customHeight="1" ht="9.4">
      <c r="A127" s="167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172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153"/>
      <c r="AF128" s="164" t="s">
        <v>173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174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>
        <v>0.4</v>
      </c>
      <c r="L130" s="106">
        <v>0.75</v>
      </c>
      <c r="M130" s="106">
        <v>1</v>
      </c>
      <c r="N130" s="106"/>
      <c r="O130" s="106"/>
      <c r="P130" s="106">
        <v>1</v>
      </c>
      <c r="Q130" s="106">
        <v>0.7</v>
      </c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153"/>
      <c r="AF130" s="164" t="s">
        <v>175</v>
      </c>
      <c r="AG130" s="157">
        <f>(B131+C131+D131+H131+J131+K131+L131+M131+N131+O131+V131+W131+X131)/1000</f>
        <v>0.0192</v>
      </c>
      <c r="AH130" s="159">
        <f>(E131+F131+G131+I131+P131+Q131+R131+S131+T131+U131+Y131+Z131+AA131)/1000</f>
        <v>0.236</v>
      </c>
      <c r="AI130" s="160">
        <f>(AB131+AC131+AD131)/1000</f>
        <v>0</v>
      </c>
      <c r="AJ130" s="150">
        <f>SUM(AG130:AG131)</f>
        <v>0.0192</v>
      </c>
    </row>
    <row r="131" spans="1:38" customHeight="1" ht="9.4">
      <c r="A131" s="167"/>
      <c r="B131" s="98">
        <f>B130*F11</f>
        <v>4</v>
      </c>
      <c r="C131" s="99">
        <f>C130*F11</f>
        <v>0</v>
      </c>
      <c r="D131" s="99">
        <f>D130*F11</f>
        <v>0</v>
      </c>
      <c r="E131" s="99">
        <f>E130*F12</f>
        <v>55.8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3.6</v>
      </c>
      <c r="K131" s="99">
        <f>K130*F11</f>
        <v>1.6</v>
      </c>
      <c r="L131" s="99">
        <f>L130*F11</f>
        <v>3</v>
      </c>
      <c r="M131" s="99">
        <f>M130*F11</f>
        <v>4</v>
      </c>
      <c r="N131" s="99">
        <f>N130*F11</f>
        <v>0</v>
      </c>
      <c r="O131" s="99">
        <f>O130*F11</f>
        <v>0</v>
      </c>
      <c r="P131" s="99">
        <f>P130*F12</f>
        <v>36</v>
      </c>
      <c r="Q131" s="99">
        <f>Q130*F12</f>
        <v>25.2</v>
      </c>
      <c r="R131" s="99">
        <f>R130*F12</f>
        <v>36</v>
      </c>
      <c r="S131" s="99">
        <v>47</v>
      </c>
      <c r="T131" s="101">
        <f>T130*F12</f>
        <v>0</v>
      </c>
      <c r="U131" s="102">
        <f>U130*F12</f>
        <v>0</v>
      </c>
      <c r="V131" s="98">
        <f>V130*F11</f>
        <v>3</v>
      </c>
      <c r="W131" s="99">
        <f>W130*F11</f>
        <v>0</v>
      </c>
      <c r="X131" s="99">
        <f>X130*F11</f>
        <v>0</v>
      </c>
      <c r="Y131" s="99">
        <f>Y130*F12</f>
        <v>36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176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153"/>
      <c r="AF132" s="164" t="s">
        <v>177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178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153"/>
      <c r="AF134" s="164" t="s">
        <v>179</v>
      </c>
      <c r="AG134" s="157">
        <f>(B135+C135+D135+H135+J135+K135+L135+M135+N135+O135+V135+W135+X135)/1000</f>
        <v>0.0052</v>
      </c>
      <c r="AH134" s="159">
        <f>(E135+F135+G135+I135+P135+Q135+R135+S135+T135+U135+Y135+Z135+AA135)/1000</f>
        <v>0.06012</v>
      </c>
      <c r="AI134" s="160">
        <f>(AB135+AC135+AD135)/1000</f>
        <v>0</v>
      </c>
      <c r="AJ134" s="150">
        <f>SUM(AG134:AG135)</f>
        <v>0.0052</v>
      </c>
    </row>
    <row r="135" spans="1:38" customHeight="1" ht="9.4">
      <c r="A135" s="163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5.2</v>
      </c>
      <c r="W135" s="99">
        <f>W134*F11</f>
        <v>0</v>
      </c>
      <c r="X135" s="99">
        <f>X134*F11</f>
        <v>0</v>
      </c>
      <c r="Y135" s="99">
        <f>Y134*F12</f>
        <v>60.12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180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181</v>
      </c>
      <c r="R138" s="23"/>
      <c r="S138" s="145"/>
      <c r="T138" s="145"/>
      <c r="U138" s="145"/>
      <c r="V138" s="27"/>
      <c r="W138" s="146" t="s">
        <v>182</v>
      </c>
      <c r="X138" s="146"/>
      <c r="Y138" s="146"/>
      <c r="Z138" s="146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183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184</v>
      </c>
      <c r="B140" s="24"/>
      <c r="C140" s="33" t="s">
        <v>185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186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187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183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2025-06-19T14:00:03+03:00</dcterms:modified>
  <dc:title>Untitled Spreadsheet</dc:title>
  <dc:description/>
  <dc:subject/>
  <cp:keywords/>
  <cp:category/>
</cp:coreProperties>
</file>