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1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<sst xmlns="http://schemas.openxmlformats.org/spreadsheetml/2006/main" uniqueCount="183">
  <si>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</si>
  <si>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</si>
  <si>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</si>
  <si>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</si>
  <si>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</si>
  <si>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</si>
  <si>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</si>
  <si>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</si>
  <si>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</si>
  <si>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"</t>
  </si>
  <si>
    <t>февраля</t>
  </si>
  <si>
    <t>по ОКПО</t>
  </si>
  <si>
    <t>11 февраля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</si>
  <si>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</si>
  <si>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</si>
  <si>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</si>
  <si>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</si>
  <si>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</si>
  <si>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</si>
  <si>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</si>
  <si>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</si>
  <si>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</si>
  <si>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</si>
  <si>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</si>
  <si>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</si>
  <si>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</si>
  <si>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</si>
  <si>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</si>
  <si>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</si>
  <si>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</si>
  <si>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</si>
  <si>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</si>
  <si>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</si>
  <si>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</si>
  <si>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</si>
  <si>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</si>
  <si>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</si>
  <si>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</si>
  <si>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</si>
  <si>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</si>
  <si>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</si>
  <si>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</si>
  <si>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</si>
  <si>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овсяная молчная</t>
  </si>
  <si>
    <t>чай на молоке</t>
  </si>
  <si>
    <t>бутерброд с маслом</t>
  </si>
  <si>
    <t>каша овсяная молочная</t>
  </si>
  <si>
    <t>яблоко</t>
  </si>
  <si>
    <t>солёный помидор</t>
  </si>
  <si>
    <t>суп с клёцками</t>
  </si>
  <si>
    <t>котлета рыбная</t>
  </si>
  <si>
    <t>каша гречневая рассыпчатая</t>
  </si>
  <si>
    <t>соус томатный</t>
  </si>
  <si>
    <t>кисель ф\я хлеб</t>
  </si>
  <si>
    <t>каша гречневая расс</t>
  </si>
  <si>
    <t>сырники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</si>
  <si>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</si>
  <si>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</si>
  <si>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</si>
  <si>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</si>
  <si>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</si>
  <si>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</si>
  <si>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</si>
  <si>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30\5</t>
  </si>
  <si>
    <t>50\5</t>
  </si>
  <si>
    <t>150\20</t>
  </si>
  <si>
    <t>150\25</t>
  </si>
  <si>
    <t>180\20</t>
  </si>
  <si>
    <t>180\30</t>
  </si>
  <si>
    <t>130\10</t>
  </si>
  <si>
    <t>130\20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</si>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</sst>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3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8ab0587b0b792af9dac4051065f1e4b1.png"/><Relationship Id="rId2" Type="http://schemas.openxmlformats.org/officeDocument/2006/relationships/image" Target="../media/43afdf60bf038aacbf5b371b4268a24a2.jpeg"/><Relationship Id="rId3" Type="http://schemas.openxmlformats.org/officeDocument/2006/relationships/image" Target="../media/fdc9cf672c349acba10b35ef82ae34e03.jpeg"/><Relationship Id="rId4" Type="http://schemas.openxmlformats.org/officeDocument/2006/relationships/image" Target="../media/0068456c81842433b4bcb474f87d09f04.jpeg"/><Relationship Id="rId5" Type="http://schemas.openxmlformats.org/officeDocument/2006/relationships/image" Target="../media/b33203b282a09924d09ab287151a15f05.png"/><Relationship Id="rId6" Type="http://schemas.openxmlformats.org/officeDocument/2006/relationships/image" Target="../media/4e514fc05aeaea69d3fd52f5c8aafe67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699725</xdr:colOff>
      <xdr:row>1</xdr:row>
      <xdr:rowOff>0</xdr:rowOff>
    </xdr:from>
    <xdr:ext cx="800100" cy="8667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299191</xdr:colOff>
      <xdr:row>8</xdr:row>
      <xdr:rowOff>58601</xdr:rowOff>
    </xdr:from>
    <xdr:ext cx="80010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1045471</xdr:colOff>
      <xdr:row>140</xdr:row>
      <xdr:rowOff>57262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240916</xdr:colOff>
      <xdr:row>137</xdr:row>
      <xdr:rowOff>29468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90575" cy="8667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5.570312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140625" customWidth="true" style="1"/>
    <col min="35" max="35" width="1.7109375" hidden="true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8" customHeight="1" ht="18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11</v>
      </c>
      <c r="V4" s="13" t="s">
        <v>9</v>
      </c>
      <c r="W4" s="13" t="s">
        <v>10</v>
      </c>
      <c r="X4" s="13"/>
      <c r="Y4" s="13">
        <v>20</v>
      </c>
      <c r="Z4" s="14">
        <v>25</v>
      </c>
      <c r="AA4" s="7"/>
      <c r="AB4" s="7"/>
      <c r="AC4" s="7"/>
      <c r="AD4" s="7"/>
      <c r="AE4" s="147" t="s">
        <v>11</v>
      </c>
      <c r="AF4" s="147"/>
      <c r="AG4" s="151"/>
      <c r="AH4" s="151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8" customHeight="1" ht="12.75">
      <c r="A6" s="156" t="s">
        <v>13</v>
      </c>
      <c r="B6" s="156"/>
      <c r="C6" s="156"/>
      <c r="D6" s="150" t="s">
        <v>14</v>
      </c>
      <c r="E6" s="150"/>
      <c r="F6" s="149" t="s">
        <v>15</v>
      </c>
      <c r="G6" s="149"/>
      <c r="H6" s="149" t="s">
        <v>16</v>
      </c>
      <c r="I6" s="149"/>
      <c r="J6" s="149" t="s">
        <v>17</v>
      </c>
      <c r="K6" s="149"/>
      <c r="L6" s="150" t="s">
        <v>18</v>
      </c>
      <c r="M6" s="15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8" customHeight="1" ht="10.15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8" customHeight="1" ht="13.5">
      <c r="A8" s="153" t="s">
        <v>24</v>
      </c>
      <c r="B8" s="153" t="s">
        <v>25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38" customHeight="1" ht="11.45">
      <c r="A11" s="24" t="s">
        <v>28</v>
      </c>
      <c r="B11" s="159"/>
      <c r="C11" s="159"/>
      <c r="D11" s="159"/>
      <c r="E11" s="159"/>
      <c r="F11" s="159">
        <v>2</v>
      </c>
      <c r="G11" s="159"/>
      <c r="H11" s="160"/>
      <c r="I11" s="160"/>
      <c r="J11" s="160"/>
      <c r="K11" s="160"/>
      <c r="L11" s="160">
        <v>2</v>
      </c>
      <c r="M11" s="160"/>
    </row>
    <row r="12" spans="1:38" customHeight="1" ht="11.45">
      <c r="A12" s="25" t="s">
        <v>29</v>
      </c>
      <c r="B12" s="161"/>
      <c r="C12" s="161"/>
      <c r="D12" s="161"/>
      <c r="E12" s="161"/>
      <c r="F12" s="161">
        <v>23</v>
      </c>
      <c r="G12" s="161"/>
      <c r="H12" s="161"/>
      <c r="I12" s="161"/>
      <c r="J12" s="161"/>
      <c r="K12" s="161"/>
      <c r="L12" s="161">
        <v>23</v>
      </c>
      <c r="M12" s="161"/>
    </row>
    <row r="13" spans="1:38" customHeight="1" ht="11.45">
      <c r="A13" s="25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6"/>
      <c r="B15" s="27"/>
      <c r="C15" s="27"/>
      <c r="D15" s="162" t="s">
        <v>31</v>
      </c>
      <c r="E15" s="162"/>
      <c r="F15" s="163">
        <f>SUM(F11:G14)</f>
        <v>25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25</v>
      </c>
      <c r="M15" s="16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64" t="s">
        <v>33</v>
      </c>
      <c r="C17" s="164"/>
      <c r="D17" s="164"/>
      <c r="E17" s="164"/>
      <c r="F17" s="164"/>
      <c r="G17" s="164"/>
      <c r="H17" s="165" t="s">
        <v>34</v>
      </c>
      <c r="I17" s="165"/>
      <c r="J17" s="166" t="s">
        <v>35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36</v>
      </c>
      <c r="W17" s="167"/>
      <c r="X17" s="167"/>
      <c r="Y17" s="167"/>
      <c r="Z17" s="167"/>
      <c r="AA17" s="167"/>
      <c r="AB17" s="168" t="s">
        <v>37</v>
      </c>
      <c r="AC17" s="168"/>
      <c r="AD17" s="168"/>
      <c r="AE17" s="169" t="s">
        <v>38</v>
      </c>
      <c r="AF17" s="170" t="s">
        <v>39</v>
      </c>
      <c r="AG17" s="171" t="s">
        <v>40</v>
      </c>
      <c r="AH17" s="171"/>
      <c r="AI17" s="171"/>
      <c r="AJ17" s="171"/>
    </row>
    <row r="18" spans="1:38" customHeight="1" ht="11.25">
      <c r="A18" s="29"/>
      <c r="B18" s="172" t="s">
        <v>41</v>
      </c>
      <c r="C18" s="172"/>
      <c r="D18" s="172"/>
      <c r="E18" s="173" t="s">
        <v>42</v>
      </c>
      <c r="F18" s="173"/>
      <c r="G18" s="173"/>
      <c r="H18" s="30" t="s">
        <v>41</v>
      </c>
      <c r="I18" s="31" t="s">
        <v>42</v>
      </c>
      <c r="J18" s="174" t="s">
        <v>41</v>
      </c>
      <c r="K18" s="174"/>
      <c r="L18" s="174"/>
      <c r="M18" s="174"/>
      <c r="N18" s="174"/>
      <c r="O18" s="174"/>
      <c r="P18" s="173" t="s">
        <v>42</v>
      </c>
      <c r="Q18" s="173"/>
      <c r="R18" s="173"/>
      <c r="S18" s="173"/>
      <c r="T18" s="173"/>
      <c r="U18" s="173"/>
      <c r="V18" s="175" t="s">
        <v>41</v>
      </c>
      <c r="W18" s="175"/>
      <c r="X18" s="175"/>
      <c r="Y18" s="176" t="s">
        <v>42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8" customHeight="1" ht="10.5">
      <c r="A19" s="32"/>
      <c r="B19" s="177" t="s">
        <v>43</v>
      </c>
      <c r="C19" s="178" t="s">
        <v>44</v>
      </c>
      <c r="D19" s="178" t="s">
        <v>45</v>
      </c>
      <c r="E19" s="177" t="s">
        <v>46</v>
      </c>
      <c r="F19" s="178" t="s">
        <v>44</v>
      </c>
      <c r="G19" s="178" t="s">
        <v>45</v>
      </c>
      <c r="H19" s="177" t="s">
        <v>47</v>
      </c>
      <c r="I19" s="177" t="s">
        <v>47</v>
      </c>
      <c r="J19" s="179" t="s">
        <v>48</v>
      </c>
      <c r="K19" s="178" t="s">
        <v>49</v>
      </c>
      <c r="L19" s="178" t="s">
        <v>50</v>
      </c>
      <c r="M19" s="178" t="s">
        <v>51</v>
      </c>
      <c r="N19" s="178" t="s">
        <v>52</v>
      </c>
      <c r="O19" s="178" t="s">
        <v>53</v>
      </c>
      <c r="P19" s="179" t="s">
        <v>48</v>
      </c>
      <c r="Q19" s="178" t="s">
        <v>49</v>
      </c>
      <c r="R19" s="178" t="s">
        <v>50</v>
      </c>
      <c r="S19" s="178" t="s">
        <v>54</v>
      </c>
      <c r="T19" s="178" t="s">
        <v>52</v>
      </c>
      <c r="U19" s="180" t="s">
        <v>53</v>
      </c>
      <c r="V19" s="177"/>
      <c r="W19" s="178" t="s">
        <v>55</v>
      </c>
      <c r="X19" s="178" t="s">
        <v>56</v>
      </c>
      <c r="Y19" s="177"/>
      <c r="Z19" s="178" t="s">
        <v>55</v>
      </c>
      <c r="AA19" s="178" t="s">
        <v>56</v>
      </c>
      <c r="AB19" s="182"/>
      <c r="AC19" s="187"/>
      <c r="AD19" s="188"/>
      <c r="AE19" s="169"/>
      <c r="AF19" s="170"/>
      <c r="AG19" s="189" t="s">
        <v>57</v>
      </c>
      <c r="AH19" s="189"/>
      <c r="AI19" s="189"/>
      <c r="AJ19" s="189"/>
    </row>
    <row r="20" spans="1:38" customHeight="1" ht="10.5">
      <c r="A20" s="33" t="s">
        <v>58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41</v>
      </c>
      <c r="AH20" s="191" t="s">
        <v>42</v>
      </c>
      <c r="AI20" s="192" t="s">
        <v>59</v>
      </c>
      <c r="AJ20" s="181" t="s">
        <v>60</v>
      </c>
    </row>
    <row r="21" spans="1:38" customHeight="1" ht="39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0" t="s">
        <v>64</v>
      </c>
      <c r="H24" s="62">
        <v>150</v>
      </c>
      <c r="I24" s="63">
        <v>150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130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70</v>
      </c>
      <c r="AA24" s="60">
        <v>180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197" t="s">
        <v>71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72</v>
      </c>
      <c r="AF25" s="183" t="s">
        <v>73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8" customHeight="1" ht="9.4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8" customHeight="1" ht="9.4">
      <c r="A27" s="193" t="s">
        <v>74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75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8" customHeight="1" ht="9.4">
      <c r="A29" s="193" t="s">
        <v>76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77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8" customHeight="1" ht="9.4">
      <c r="A31" s="200" t="s">
        <v>78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79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8" customHeight="1" ht="9.4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8" customHeight="1" ht="9.4">
      <c r="A33" s="202" t="s">
        <v>80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8" customHeight="1" ht="9.4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8" customHeight="1" ht="9.4">
      <c r="A35" s="201" t="s">
        <v>81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72</v>
      </c>
      <c r="AF35" s="195" t="s">
        <v>82</v>
      </c>
      <c r="AG35" s="184">
        <f>(B36+C36+D36+H36+J36+K36+L36+M36+N36+O36+V36+W36+X36)/1000</f>
        <v>0.095</v>
      </c>
      <c r="AH35" s="185">
        <f>(E36+F36+G36+I36+P36+Q36+R36+S36+T36+U36+Y36+Z36+AA36)/1000</f>
        <v>1.495</v>
      </c>
      <c r="AI35" s="186">
        <f>(AB36+AC36+AD36)/1000</f>
        <v>0</v>
      </c>
      <c r="AJ35" s="196">
        <f>SUM(AG35:AI36)</f>
        <v>1.59</v>
      </c>
    </row>
    <row r="36" spans="1:38" customHeight="1" ht="9.4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95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1495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8" customHeight="1" ht="9.4">
      <c r="A37" s="193" t="s">
        <v>83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84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8" customHeight="1" ht="9.4">
      <c r="A39" s="193" t="s">
        <v>85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94" t="s">
        <v>72</v>
      </c>
      <c r="AF39" s="195" t="s">
        <v>86</v>
      </c>
      <c r="AG39" s="184">
        <f>(B40+C40+D40+H40+J40+K40+L40+M40+N40+O40+V40+W40+X40)/1000</f>
        <v>0.03584</v>
      </c>
      <c r="AH39" s="185">
        <f>(E40+F40+G40+I40+P40+Q40+R40+S40+T40+U40+Y40+Z40+AA40)/1000</f>
        <v>0.4643</v>
      </c>
      <c r="AI39" s="186">
        <f>(AB40+AC40+AD40)/1000</f>
        <v>0</v>
      </c>
      <c r="AJ39" s="196">
        <f>SUM(AG39:AI40)</f>
        <v>0.50014</v>
      </c>
    </row>
    <row r="40" spans="1:38" customHeight="1" ht="9.4">
      <c r="A40" s="193"/>
      <c r="B40" s="79">
        <f>B39*F11</f>
        <v>6.94</v>
      </c>
      <c r="C40" s="80">
        <f>C39*F11</f>
        <v>0</v>
      </c>
      <c r="D40" s="80">
        <f>D39*F11</f>
        <v>10</v>
      </c>
      <c r="E40" s="80">
        <f>E39*F12</f>
        <v>92</v>
      </c>
      <c r="F40" s="80">
        <f>F39*F12</f>
        <v>0</v>
      </c>
      <c r="G40" s="81">
        <f>G39*F12</f>
        <v>115</v>
      </c>
      <c r="H40" s="82">
        <f>H39*F11</f>
        <v>0</v>
      </c>
      <c r="I40" s="83">
        <f>I39*F12</f>
        <v>0</v>
      </c>
      <c r="J40" s="79">
        <f>J39*F11</f>
        <v>0</v>
      </c>
      <c r="K40" s="80">
        <v>2</v>
      </c>
      <c r="L40" s="80"/>
      <c r="M40" s="80">
        <f>M39*F11</f>
        <v>9.9</v>
      </c>
      <c r="N40" s="80">
        <f>N39*F11</f>
        <v>3</v>
      </c>
      <c r="O40" s="80">
        <f>O39*F11</f>
        <v>0</v>
      </c>
      <c r="P40" s="80">
        <f>P39*F12</f>
        <v>0</v>
      </c>
      <c r="Q40" s="80">
        <f>Q39*F12</f>
        <v>16.1</v>
      </c>
      <c r="R40" s="80">
        <f>R39*F12</f>
        <v>0</v>
      </c>
      <c r="S40" s="80">
        <f>S39*F12</f>
        <v>135.7</v>
      </c>
      <c r="T40" s="82">
        <f>T39*F12</f>
        <v>57.5</v>
      </c>
      <c r="U40" s="83">
        <f>U39*F12</f>
        <v>0</v>
      </c>
      <c r="V40" s="79">
        <f>V39*F11</f>
        <v>0</v>
      </c>
      <c r="W40" s="80">
        <v>4</v>
      </c>
      <c r="X40" s="80">
        <f>X39*F11</f>
        <v>0</v>
      </c>
      <c r="Y40" s="80">
        <f>Y39*F12</f>
        <v>0</v>
      </c>
      <c r="Z40" s="80">
        <v>48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8" customHeight="1" ht="9.4">
      <c r="A41" s="193" t="s">
        <v>87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207"/>
      <c r="AF41" s="203" t="s">
        <v>88</v>
      </c>
      <c r="AG41" s="204">
        <f>B42+C42+D42+H42+J42+K42+L42+M42+N42+O42+V42+W42+X42</f>
        <v>0.01</v>
      </c>
      <c r="AH41" s="205">
        <f>E42+F42+G42+I42+P42+Q42+R42+S42+T42+U42+Y42+Z42+AA42</f>
        <v>0.17</v>
      </c>
      <c r="AI41" s="206">
        <f>AB42+AC42+AD42</f>
        <v>0</v>
      </c>
      <c r="AJ41" s="205">
        <f>SUM(AG41:AI42)</f>
        <v>0.18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0.004</v>
      </c>
      <c r="L42" s="107">
        <f>L41*F11</f>
        <v>0.006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0.046</v>
      </c>
      <c r="R42" s="107">
        <v>0.124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8" customHeight="1" ht="9.4">
      <c r="A43" s="193" t="s">
        <v>89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90</v>
      </c>
      <c r="AF43" s="203" t="s">
        <v>91</v>
      </c>
      <c r="AG43" s="204">
        <f>B44+C44+D44+H44+J44+K44+L44+M44+N44+O44+V44+W44+X44</f>
        <v>0.62</v>
      </c>
      <c r="AH43" s="205">
        <f>E44+F44+G44+I44+P44+Q44+R44+S44+T44+U44+Y44+Z44+AA44</f>
        <v>8.38</v>
      </c>
      <c r="AI43" s="206">
        <f>AB44+AC44+AD44</f>
        <v>0</v>
      </c>
      <c r="AJ43" s="205">
        <f>SUM(AG43:AI44)</f>
        <v>9</v>
      </c>
    </row>
    <row r="44" spans="1:38" customHeight="1" ht="9.4">
      <c r="A44" s="193"/>
      <c r="B44" s="106">
        <v>0.226</v>
      </c>
      <c r="C44" s="107">
        <f>C43*F11</f>
        <v>0.36</v>
      </c>
      <c r="D44" s="107">
        <f>D43*F11</f>
        <v>0</v>
      </c>
      <c r="E44" s="107">
        <v>3.34</v>
      </c>
      <c r="F44" s="107">
        <f>F43*F12</f>
        <v>4.6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0.02</v>
      </c>
      <c r="L44" s="107">
        <f>L43*F11</f>
        <v>0.014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0.23</v>
      </c>
      <c r="R44" s="107">
        <v>0.21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8" customHeight="1" ht="9.4">
      <c r="A45" s="193" t="s">
        <v>92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72</v>
      </c>
      <c r="AF45" s="195" t="s">
        <v>93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8" customHeight="1" ht="9.4">
      <c r="A47" s="193" t="s">
        <v>94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0.186</v>
      </c>
      <c r="AB47" s="97"/>
      <c r="AC47" s="97"/>
      <c r="AD47" s="105"/>
      <c r="AE47" s="207" t="s">
        <v>90</v>
      </c>
      <c r="AF47" s="203" t="s">
        <v>95</v>
      </c>
      <c r="AG47" s="204">
        <f>B48+C48+D48+H48+J48+K48+L48+M48+N48+O48+V48+W48+X48</f>
        <v>0.31</v>
      </c>
      <c r="AH47" s="205">
        <f>E48+F48+G48+I48+P48+Q48+R48+S48+T48+U48+Y48+Z48+AA48</f>
        <v>3.69</v>
      </c>
      <c r="AI47" s="206">
        <f>AB48+AC48+AD48</f>
        <v>0</v>
      </c>
      <c r="AJ47" s="205">
        <f>SUM(AG47:AI48)</f>
        <v>4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0.31</v>
      </c>
      <c r="Y48" s="107">
        <f>Y47*F12</f>
        <v>0</v>
      </c>
      <c r="Z48" s="107">
        <f>Z47*F12</f>
        <v>0</v>
      </c>
      <c r="AA48" s="112">
        <v>3.69</v>
      </c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8" customHeight="1" ht="9.4">
      <c r="A49" s="193" t="s">
        <v>96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94" t="s">
        <v>72</v>
      </c>
      <c r="AF49" s="195" t="s">
        <v>97</v>
      </c>
      <c r="AG49" s="208">
        <f>(B50+C50+D50+H50+J50+K50+L50+M50+N50+O50+V50+W50+X50)/1000</f>
        <v>0.01</v>
      </c>
      <c r="AH49" s="196">
        <f>(E50+F50+G50+I50+P50+Q50+R50+S50+T50+U50+Y50+Z50+AA50)/1000</f>
        <v>0.12</v>
      </c>
      <c r="AI49" s="209">
        <f>(AB50+AC50+AD50)/1000</f>
        <v>0</v>
      </c>
      <c r="AJ49" s="196">
        <f>SUM(AG49:AI50)</f>
        <v>0.13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10</v>
      </c>
      <c r="X50" s="80">
        <f>X49*F11</f>
        <v>0</v>
      </c>
      <c r="Y50" s="80">
        <f>Y49*F12</f>
        <v>0</v>
      </c>
      <c r="Z50" s="80">
        <v>120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8" customHeight="1" ht="9.4">
      <c r="A51" s="193" t="s">
        <v>98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120</v>
      </c>
      <c r="AA51" s="90"/>
      <c r="AB51" s="87"/>
      <c r="AC51" s="87"/>
      <c r="AD51" s="94"/>
      <c r="AE51" s="194"/>
      <c r="AF51" s="195" t="s">
        <v>99</v>
      </c>
      <c r="AG51" s="208">
        <f>(B52+C52+D52+H52+J52+K52+L52+M52+N52+O52+V52+W52+X52)/1000</f>
        <v>0.24</v>
      </c>
      <c r="AH51" s="196">
        <f>(E52+F52+G52+I52+P52+Q52+R52+S52+T52+U52+Y52+Z52+AA52)/1000</f>
        <v>2.76</v>
      </c>
      <c r="AI51" s="209">
        <f>(AB52+AC52+AD52)/1000</f>
        <v>0</v>
      </c>
      <c r="AJ51" s="196">
        <f>SUM(AG51:AI52)</f>
        <v>3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240</v>
      </c>
      <c r="X52" s="80">
        <f>X51*F11</f>
        <v>0</v>
      </c>
      <c r="Y52" s="80">
        <f>Y51*F12</f>
        <v>0</v>
      </c>
      <c r="Z52" s="80">
        <v>2760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8" customHeight="1" ht="9.4">
      <c r="A53" s="193" t="s">
        <v>100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101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8" customHeight="1" ht="9.4">
      <c r="A55" s="193" t="s">
        <v>102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103</v>
      </c>
      <c r="AF55" s="195" t="s">
        <v>104</v>
      </c>
      <c r="AG55" s="212">
        <f>B56+C56+D56+H56+J56+K56+L56+M56+N56+O56+V56+W56+X56</f>
        <v>0.75</v>
      </c>
      <c r="AH55" s="211">
        <f>E56+F56+G56+I56+P56+Q56+R56+S56+T56+U56+Y56+Z56+AA56</f>
        <v>5.25</v>
      </c>
      <c r="AI55" s="210">
        <f>AB56+AC56+AD56</f>
        <v>0</v>
      </c>
      <c r="AJ55" s="211">
        <f>SUM(AG55:AI56)</f>
        <v>6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0.25</v>
      </c>
      <c r="L56" s="80">
        <v>0.25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0.75</v>
      </c>
      <c r="R56" s="80">
        <v>1.75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0.25</v>
      </c>
      <c r="X56" s="80">
        <f>X55*F11</f>
        <v>0</v>
      </c>
      <c r="Y56" s="80">
        <f>Y55*F12</f>
        <v>0</v>
      </c>
      <c r="Z56" s="80">
        <v>2.75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8" customHeight="1" ht="9.4">
      <c r="A57" s="193" t="s">
        <v>105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/>
      <c r="M57" s="87"/>
      <c r="N57" s="87">
        <v>1.5</v>
      </c>
      <c r="O57" s="87"/>
      <c r="P57" s="87"/>
      <c r="Q57" s="87">
        <v>6.16</v>
      </c>
      <c r="R57" s="86"/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94"/>
      <c r="AF57" s="195" t="s">
        <v>106</v>
      </c>
      <c r="AG57" s="208">
        <f>(B58+C58+D58+H58+J58+K58+L58+M58+N58+O58+V58+W58+X58)/1000</f>
        <v>0.04032</v>
      </c>
      <c r="AH57" s="196">
        <f>(E58+F58+G58+I58+P58+Q58+R58+S58+T58+U58+Y58+Z58+AA58)/1000</f>
        <v>0.42968</v>
      </c>
      <c r="AI57" s="209">
        <f>(AB58+AC58+AD58)/1000</f>
        <v>0</v>
      </c>
      <c r="AJ57" s="196">
        <f>SUM(AG57:AI58)</f>
        <v>0.47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12.32</v>
      </c>
      <c r="L58" s="80">
        <f>L57*F11</f>
        <v>0</v>
      </c>
      <c r="M58" s="80">
        <f>M57*F11</f>
        <v>0</v>
      </c>
      <c r="N58" s="80">
        <f>N57*F11</f>
        <v>3</v>
      </c>
      <c r="O58" s="80">
        <f>O57*F11</f>
        <v>0</v>
      </c>
      <c r="P58" s="80">
        <f>P57*F12</f>
        <v>0</v>
      </c>
      <c r="Q58" s="80">
        <f>Q57*F12</f>
        <v>141.68</v>
      </c>
      <c r="R58" s="80"/>
      <c r="S58" s="80">
        <f>S57*F12</f>
        <v>0</v>
      </c>
      <c r="T58" s="82">
        <v>58</v>
      </c>
      <c r="U58" s="83">
        <f>U57*F12</f>
        <v>0</v>
      </c>
      <c r="V58" s="79">
        <f>V57*F11</f>
        <v>0</v>
      </c>
      <c r="W58" s="80">
        <v>25</v>
      </c>
      <c r="X58" s="80">
        <f>X57*F11</f>
        <v>0</v>
      </c>
      <c r="Y58" s="80">
        <f>Y57*F12</f>
        <v>0</v>
      </c>
      <c r="Z58" s="80">
        <v>230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8" customHeight="1" ht="9.4">
      <c r="A59" s="193" t="s">
        <v>107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108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8" customHeight="1" ht="9.4">
      <c r="A61" s="193" t="s">
        <v>109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</v>
      </c>
      <c r="N61" s="87"/>
      <c r="O61" s="87"/>
      <c r="P61" s="87"/>
      <c r="Q61" s="87"/>
      <c r="R61" s="86"/>
      <c r="S61" s="86">
        <v>50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72</v>
      </c>
      <c r="AF61" s="195" t="s">
        <v>110</v>
      </c>
      <c r="AG61" s="208">
        <f>(B62+C62+D62+H62+J62+K62+L62+M62+N62+O62+V62+W62+X62)/1000</f>
        <v>0.1</v>
      </c>
      <c r="AH61" s="196">
        <f>(E62+F62+G62+I62+P62+Q62+R62+S62+T62+U62+Y62+Z62+AA62)/1000</f>
        <v>1.15</v>
      </c>
      <c r="AI61" s="209">
        <f>(AB62+AC62+AD62)/1000</f>
        <v>0</v>
      </c>
      <c r="AJ61" s="196">
        <f>SUM(AG61:AI62)</f>
        <v>1.25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100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1150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8" customHeight="1" ht="9.4">
      <c r="A63" s="193" t="s">
        <v>111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94"/>
      <c r="AF63" s="195" t="s">
        <v>112</v>
      </c>
      <c r="AG63" s="208">
        <f>(B64+C64+D64+H64+J64+K64+L64+M64+N64+O64+V64+W64+X64)/1000</f>
        <v>0.017</v>
      </c>
      <c r="AH63" s="196">
        <f>(E64+F64+G64+I64+P64+Q64+R64+S64+T64+U64+Y64+Z64+AA64)/1000</f>
        <v>0.253</v>
      </c>
      <c r="AI63" s="209">
        <f>(AB64+AC64+AD64)/1000</f>
        <v>0</v>
      </c>
      <c r="AJ63" s="196">
        <f>SUM(AG63:AI64)</f>
        <v>0.27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17</v>
      </c>
      <c r="X64" s="80">
        <f>X63*F11</f>
        <v>0</v>
      </c>
      <c r="Y64" s="80">
        <f>Y63*F12</f>
        <v>0</v>
      </c>
      <c r="Z64" s="80">
        <f>Z63*F12</f>
        <v>253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8" customHeight="1" ht="9.4">
      <c r="A65" s="193" t="s">
        <v>113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114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8" customHeight="1" ht="9.4">
      <c r="A67" s="213" t="s">
        <v>115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116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8" customHeight="1" ht="8.25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9" t="s">
        <v>32</v>
      </c>
      <c r="B72" s="164" t="s">
        <v>33</v>
      </c>
      <c r="C72" s="164"/>
      <c r="D72" s="164"/>
      <c r="E72" s="164"/>
      <c r="F72" s="164"/>
      <c r="G72" s="164"/>
      <c r="H72" s="165" t="s">
        <v>34</v>
      </c>
      <c r="I72" s="165"/>
      <c r="J72" s="166" t="s">
        <v>35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36</v>
      </c>
      <c r="W72" s="167"/>
      <c r="X72" s="167"/>
      <c r="Y72" s="167"/>
      <c r="Z72" s="167"/>
      <c r="AA72" s="167"/>
      <c r="AB72" s="168" t="s">
        <v>37</v>
      </c>
      <c r="AC72" s="168"/>
      <c r="AD72" s="168"/>
      <c r="AE72" s="215" t="s">
        <v>38</v>
      </c>
      <c r="AF72" s="218" t="s">
        <v>39</v>
      </c>
      <c r="AG72" s="171" t="s">
        <v>40</v>
      </c>
      <c r="AH72" s="171"/>
      <c r="AI72" s="171"/>
      <c r="AJ72" s="171"/>
    </row>
    <row r="73" spans="1:38" customHeight="1" ht="12">
      <c r="A73" s="120"/>
      <c r="B73" s="172" t="s">
        <v>41</v>
      </c>
      <c r="C73" s="172"/>
      <c r="D73" s="172"/>
      <c r="E73" s="173" t="s">
        <v>42</v>
      </c>
      <c r="F73" s="173"/>
      <c r="G73" s="173"/>
      <c r="H73" s="30" t="s">
        <v>41</v>
      </c>
      <c r="I73" s="31" t="s">
        <v>42</v>
      </c>
      <c r="J73" s="174" t="s">
        <v>41</v>
      </c>
      <c r="K73" s="174"/>
      <c r="L73" s="174"/>
      <c r="M73" s="174"/>
      <c r="N73" s="174"/>
      <c r="O73" s="174"/>
      <c r="P73" s="173" t="s">
        <v>42</v>
      </c>
      <c r="Q73" s="173"/>
      <c r="R73" s="173"/>
      <c r="S73" s="173"/>
      <c r="T73" s="173"/>
      <c r="U73" s="173"/>
      <c r="V73" s="175" t="s">
        <v>41</v>
      </c>
      <c r="W73" s="175"/>
      <c r="X73" s="175"/>
      <c r="Y73" s="176" t="s">
        <v>42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8" customHeight="1" ht="10.5">
      <c r="A74" s="121"/>
      <c r="B74" s="219" t="str">
        <f>B19</f>
        <v>каша овсяная молчная</v>
      </c>
      <c r="C74" s="216" t="str">
        <f>C19</f>
        <v>чай на молоке</v>
      </c>
      <c r="D74" s="216" t="str">
        <f>D19</f>
        <v>бутерброд с маслом</v>
      </c>
      <c r="E74" s="216" t="str">
        <f>E19</f>
        <v>каша овсяная молочная</v>
      </c>
      <c r="F74" s="216" t="str">
        <f>F19</f>
        <v>чай на молоке</v>
      </c>
      <c r="G74" s="217" t="str">
        <f>G19</f>
        <v>бутерброд с маслом</v>
      </c>
      <c r="H74" s="220" t="str">
        <f>H19</f>
        <v>яблоко</v>
      </c>
      <c r="I74" s="221" t="str">
        <f>I19</f>
        <v>яблоко</v>
      </c>
      <c r="J74" s="220" t="str">
        <f>J19</f>
        <v>солёный помидор</v>
      </c>
      <c r="K74" s="216" t="str">
        <f>K19</f>
        <v>суп с клёцками</v>
      </c>
      <c r="L74" s="216" t="str">
        <f>L19</f>
        <v>котлета рыбная</v>
      </c>
      <c r="M74" s="216" t="str">
        <f>M19</f>
        <v>каша гречневая рассыпчатая</v>
      </c>
      <c r="N74" s="216" t="str">
        <f>N19</f>
        <v>соус томатный</v>
      </c>
      <c r="O74" s="216" t="str">
        <f>O19</f>
        <v>кисель ф\я хлеб</v>
      </c>
      <c r="P74" s="216" t="str">
        <f>P19</f>
        <v>солёный помидор</v>
      </c>
      <c r="Q74" s="216" t="str">
        <f>Q19</f>
        <v>суп с клёцками</v>
      </c>
      <c r="R74" s="216" t="str">
        <f>R19</f>
        <v>котлета рыбная</v>
      </c>
      <c r="S74" s="216" t="str">
        <f>S19</f>
        <v>каша гречневая расс</v>
      </c>
      <c r="T74" s="216" t="str">
        <f>T19</f>
        <v>соус томатный</v>
      </c>
      <c r="U74" s="222" t="str">
        <f>U19</f>
        <v>кисель ф\я хлеб</v>
      </c>
      <c r="V74" s="223">
        <f>V19</f>
        <v/>
      </c>
      <c r="W74" s="216" t="str">
        <f>W19</f>
        <v>сырники с повидлом</v>
      </c>
      <c r="X74" s="216" t="str">
        <f>X19</f>
        <v>кефир</v>
      </c>
      <c r="Y74" s="216">
        <f>Y19</f>
        <v/>
      </c>
      <c r="Z74" s="216" t="str">
        <f>Z19</f>
        <v>сырники с повидлом</v>
      </c>
      <c r="AA74" s="224" t="str">
        <f>AA19</f>
        <v>кефир</v>
      </c>
      <c r="AB74" s="225">
        <f>AB19</f>
        <v/>
      </c>
      <c r="AC74" s="216">
        <f>AC19</f>
        <v/>
      </c>
      <c r="AD74" s="225">
        <f>AD19</f>
        <v/>
      </c>
      <c r="AE74" s="215"/>
      <c r="AF74" s="218"/>
      <c r="AG74" s="189" t="s">
        <v>57</v>
      </c>
      <c r="AH74" s="189"/>
      <c r="AI74" s="189"/>
      <c r="AJ74" s="189"/>
    </row>
    <row r="75" spans="1:38" customHeight="1" ht="10.5">
      <c r="A75" s="122" t="s">
        <v>58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41</v>
      </c>
      <c r="AH75" s="191" t="s">
        <v>42</v>
      </c>
      <c r="AI75" s="192" t="s">
        <v>59</v>
      </c>
      <c r="AJ75" s="181" t="s">
        <v>60</v>
      </c>
    </row>
    <row r="76" spans="1:38" customHeight="1" ht="37.15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226" t="s">
        <v>118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119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8" customHeight="1" ht="9.4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8" customHeight="1" ht="9.4">
      <c r="A80" s="229" t="s">
        <v>120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121</v>
      </c>
      <c r="AG80" s="184">
        <f>(B81+C81+D81+H81+J81+K81+L81+M81+N81+O81+V81+W81+X81)/1000</f>
        <v>0.025</v>
      </c>
      <c r="AH80" s="185">
        <f>(E81+F81+G81+I81+P81+Q81+R81+S81+T81+U81+Y81+Z81+AA81)/1000</f>
        <v>0.345</v>
      </c>
      <c r="AI80" s="186">
        <f>(AB81+AC81+AD81)/1000</f>
        <v>0</v>
      </c>
      <c r="AJ80" s="196">
        <f>SUM(AG80:AI81)</f>
        <v>0.37</v>
      </c>
    </row>
    <row r="81" spans="1:38" customHeight="1" ht="9.4">
      <c r="A81" s="229"/>
      <c r="B81" s="79">
        <v>25</v>
      </c>
      <c r="C81" s="80">
        <f>C80*F11</f>
        <v>0</v>
      </c>
      <c r="D81" s="80">
        <f>D80*F11</f>
        <v>0</v>
      </c>
      <c r="E81" s="80">
        <f>E80*F12</f>
        <v>345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8" customHeight="1" ht="9.4">
      <c r="A82" s="229" t="s">
        <v>122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123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8" customHeight="1" ht="9.4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8" customHeight="1" ht="9.4">
      <c r="A84" s="229" t="s">
        <v>124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94"/>
      <c r="AF84" s="228" t="s">
        <v>125</v>
      </c>
      <c r="AG84" s="184">
        <f>(B85+C85+D85+H85+J85+K85+L85+M85+N85+O85+V85+W85+X85)/1000</f>
        <v>0.08008</v>
      </c>
      <c r="AH84" s="185">
        <f>(E85+F85+G85+I85+P85+Q85+R85+S85+T85+U85+Y85+Z85+AA85)/1000</f>
        <v>1.13015</v>
      </c>
      <c r="AI84" s="186">
        <f>(AB85+AC85+AD85)/1000</f>
        <v>0</v>
      </c>
      <c r="AJ84" s="196">
        <f>SUM(AG84:AI85)</f>
        <v>1.21023</v>
      </c>
    </row>
    <row r="85" spans="1:38" customHeight="1" ht="9.4">
      <c r="A85" s="229"/>
      <c r="B85" s="79">
        <v>7</v>
      </c>
      <c r="C85" s="80">
        <v>27</v>
      </c>
      <c r="D85" s="80">
        <f>D84*F11</f>
        <v>0</v>
      </c>
      <c r="E85" s="80">
        <f>E84*F12</f>
        <v>92</v>
      </c>
      <c r="F85" s="80">
        <f>F84*F12</f>
        <v>409.4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1.08</v>
      </c>
      <c r="O85" s="80">
        <f>O84*F11</f>
        <v>18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v>21</v>
      </c>
      <c r="U85" s="83">
        <f>U84*F12</f>
        <v>258.75</v>
      </c>
      <c r="V85" s="79">
        <f>V84*F11</f>
        <v>0</v>
      </c>
      <c r="W85" s="80">
        <v>27</v>
      </c>
      <c r="X85" s="80">
        <f>X84*F11</f>
        <v>0</v>
      </c>
      <c r="Y85" s="80">
        <f>Y84*F12</f>
        <v>0</v>
      </c>
      <c r="Z85" s="80">
        <v>349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8" customHeight="1" ht="9.4">
      <c r="A86" s="229" t="s">
        <v>126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94"/>
      <c r="AF86" s="228" t="s">
        <v>127</v>
      </c>
      <c r="AG86" s="184">
        <f>(B87+C87+D87+H87+J87+K87+L87+M87+N87+O87+V87+W87+X87)/1000</f>
        <v>0.02</v>
      </c>
      <c r="AH86" s="185">
        <f>(E87+F87+G87+I87+P87+Q87+R87+S87+T87+U87+Y87+Z87+AA87)/1000</f>
        <v>0.46</v>
      </c>
      <c r="AI86" s="186">
        <f>(AB87+AC87+AD87)/1000</f>
        <v>0</v>
      </c>
      <c r="AJ86" s="196">
        <f>SUM(AG86:AI87)</f>
        <v>0.48</v>
      </c>
    </row>
    <row r="87" spans="1:38" customHeight="1" ht="9.4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20</v>
      </c>
      <c r="X87" s="80">
        <f>X86*F11</f>
        <v>0</v>
      </c>
      <c r="Y87" s="80">
        <f>Y86*F12</f>
        <v>0</v>
      </c>
      <c r="Z87" s="80">
        <f>Z86*F12</f>
        <v>460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8" customHeight="1" ht="9.4">
      <c r="A88" s="229" t="s">
        <v>128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129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8" customHeight="1" ht="9.4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8" customHeight="1" ht="9.4">
      <c r="A90" s="229" t="s">
        <v>130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131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8" customHeight="1" ht="9.4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8" customHeight="1" ht="9.4">
      <c r="A92" s="230" t="s">
        <v>132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133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8" customHeight="1" ht="9.4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8" customHeight="1" ht="9.4">
      <c r="A94" s="229" t="s">
        <v>134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135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8" customHeight="1" ht="9.4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8" customHeight="1" ht="9.4">
      <c r="A96" s="229" t="s">
        <v>136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137</v>
      </c>
      <c r="AG96" s="184">
        <f>(B97+C97+D97+H97+J97+K97+L97+M97+N97+O97+V97+W97+X97)/1000</f>
        <v>0.033</v>
      </c>
      <c r="AH96" s="185">
        <f>(E97+F97+G97+I97+P97+Q97+R97+S97+T97+U97+Y97+Z97+AA97)/1000</f>
        <v>0.4968</v>
      </c>
      <c r="AI96" s="186">
        <f>(AB97+AC97+AD97)/1000</f>
        <v>0</v>
      </c>
      <c r="AJ96" s="196">
        <f>SUM(AG96:AI97)</f>
        <v>0.5298</v>
      </c>
    </row>
    <row r="97" spans="1:38" customHeight="1" ht="9.4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33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496.8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8" customHeight="1" ht="9.4">
      <c r="A98" s="229" t="s">
        <v>138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139</v>
      </c>
      <c r="AG98" s="184">
        <f>(B99+C99+D99+H99+J99+K99+L99+M99+N99+O99+V99+W99+X99)/1000</f>
        <v>0</v>
      </c>
      <c r="AH98" s="185">
        <f>(E99+F99+G99+I99+P99+Q99+R99+S99+T99+U99+Y99+Z99+AA99)/1000</f>
        <v>0</v>
      </c>
      <c r="AI98" s="186">
        <f>(AB99+AC99+AD99)/1000</f>
        <v>0</v>
      </c>
      <c r="AJ98" s="196">
        <f>SUM(AG98:AI99)</f>
        <v>0</v>
      </c>
    </row>
    <row r="99" spans="1:38" customHeight="1" ht="9.4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8" customHeight="1" ht="9.4">
      <c r="A100" s="229" t="s">
        <v>140</v>
      </c>
      <c r="B100" s="92"/>
      <c r="C100" s="87"/>
      <c r="D100" s="87"/>
      <c r="E100" s="87"/>
      <c r="F100" s="87"/>
      <c r="G100" s="88"/>
      <c r="H100" s="89">
        <v>150</v>
      </c>
      <c r="I100" s="91">
        <v>150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141</v>
      </c>
      <c r="AG100" s="184">
        <f>(B101+C101+D101+H101+J101+K101+L101+M101+N101+O101+V101+W101+X101)/1000</f>
        <v>0.3</v>
      </c>
      <c r="AH100" s="185">
        <f>(E101+F101+G101+I101+P101+Q101+R101+S101+T101+U101+Y101+Z101+AA101)/1000</f>
        <v>3.45</v>
      </c>
      <c r="AI100" s="186">
        <f>(AB101+AC101+AD101)/1000</f>
        <v>0</v>
      </c>
      <c r="AJ100" s="196">
        <f>SUM(AG100:AI101)</f>
        <v>3.75</v>
      </c>
    </row>
    <row r="101" spans="1:38" customHeight="1" ht="9.4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300</v>
      </c>
      <c r="I101" s="84">
        <v>3450</v>
      </c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8" customHeight="1" ht="9.4">
      <c r="A102" s="230" t="s">
        <v>142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8" customHeight="1" ht="9.4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>
        <f>Q102*F12</f>
        <v>0</v>
      </c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8" customHeight="1" ht="9.4">
      <c r="A104" s="229" t="s">
        <v>143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46.2</v>
      </c>
      <c r="L104" s="87"/>
      <c r="M104" s="87"/>
      <c r="N104" s="87"/>
      <c r="O104" s="87"/>
      <c r="P104" s="87"/>
      <c r="Q104" s="87">
        <v>55.4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144</v>
      </c>
      <c r="AG104" s="184">
        <f>(B105+C105+D105+H105+J105+K105+L105+M105+N105+O105+V105+W105+X105)/1000</f>
        <v>0.0924</v>
      </c>
      <c r="AH104" s="185">
        <f>(E105+F105+G105+I105+P105+Q105+R105+S105+T105+U105+Y105+Z105+AA105)/1000</f>
        <v>0.828</v>
      </c>
      <c r="AI104" s="186">
        <f>(AB105+AC105+AD105)/1000</f>
        <v>0</v>
      </c>
      <c r="AJ104" s="196">
        <f>SUM(AG104:AI105)</f>
        <v>0.9204</v>
      </c>
    </row>
    <row r="105" spans="1:38" customHeight="1" ht="9.4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92.4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828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8" customHeight="1" ht="9.4">
      <c r="A106" s="229" t="s">
        <v>145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146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8" customHeight="1" ht="9.4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8" customHeight="1" ht="9.4">
      <c r="A108" s="229" t="s">
        <v>147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148</v>
      </c>
      <c r="AG108" s="184">
        <f>(B109+C109+D109+H109+J109+K109+L109+M109+N109+O109+V109+W109+X109)/1000</f>
        <v>0.0234</v>
      </c>
      <c r="AH108" s="185">
        <f>(E109+F109+G109+I109+P109+Q109+R109+S109+T109+U109+Y109+Z109+AA109)/1000</f>
        <v>0.3268</v>
      </c>
      <c r="AI108" s="186">
        <f>(AB109+AC109+AD109)/1000</f>
        <v>0</v>
      </c>
      <c r="AJ108" s="196">
        <f>SUM(AG108:AI109)</f>
        <v>0.3502</v>
      </c>
    </row>
    <row r="109" spans="1:38" customHeight="1" ht="9.4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14.4</v>
      </c>
      <c r="L109" s="80">
        <v>9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198</v>
      </c>
      <c r="R109" s="80">
        <f>R108*F12</f>
        <v>128.8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8" customHeight="1" ht="9.4">
      <c r="A110" s="229" t="s">
        <v>149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150</v>
      </c>
      <c r="AG110" s="184">
        <f>(B111+C111+D111+H111+J111+K111+L111+M111+N111+O111+V111+W111+X111)/1000</f>
        <v>0.016</v>
      </c>
      <c r="AH110" s="185">
        <f>(E111+F111+G111+I111+P111+Q111+R111+S111+T111+U111+Y111+Z111+AA111)/1000</f>
        <v>0.234</v>
      </c>
      <c r="AI110" s="186">
        <f>(AB111+AC111+AD111)/1000</f>
        <v>0</v>
      </c>
      <c r="AJ110" s="196">
        <f>SUM(AG110:AI111)</f>
        <v>0.25</v>
      </c>
    </row>
    <row r="111" spans="1:38" customHeight="1" ht="9.4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16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234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8" customHeight="1" ht="9.4">
      <c r="A112" s="229" t="s">
        <v>151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152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8" customHeight="1" ht="9.4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8" customHeight="1" ht="9.4">
      <c r="A114" s="229" t="s">
        <v>153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154</v>
      </c>
      <c r="AG114" s="184">
        <f>(B115+C115+D115+H115+J115+K115+L115+M115+N115+O115+V115+W115+X115)/1000</f>
        <v>0</v>
      </c>
      <c r="AH114" s="185">
        <f>(E115+F115+G115+I115+P115+Q115+R115+S115+T115+U115+Y115+Z115+AA115)/1000</f>
        <v>0</v>
      </c>
      <c r="AI114" s="186">
        <f>(AB115+AC115+AD115)/1000</f>
        <v>0</v>
      </c>
      <c r="AJ114" s="196">
        <f>SUM(AG114:AI115)</f>
        <v>0</v>
      </c>
    </row>
    <row r="115" spans="1:38" customHeight="1" ht="9.4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8" customHeight="1" ht="9.4">
      <c r="A116" s="229" t="s">
        <v>155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156</v>
      </c>
      <c r="AG116" s="184">
        <f>(B117+C117+D117+H117+J117+K117+L117+M117+N117+O117+V117+W117+X117)/1000</f>
        <v>0.009</v>
      </c>
      <c r="AH116" s="185">
        <f>(E117+F117+G117+I117+P117+Q117+R117+S117+T117+U117+Y117+Z117+AA117)/1000</f>
        <v>0.171</v>
      </c>
      <c r="AI116" s="186">
        <f>(AB117+AC117+AD117)/1000</f>
        <v>0</v>
      </c>
      <c r="AJ116" s="196">
        <f>SUM(AG116:AI117)</f>
        <v>0.18</v>
      </c>
    </row>
    <row r="117" spans="1:38" customHeight="1" ht="9.4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9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v>171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8" customHeight="1" ht="9.4">
      <c r="A118" s="229" t="s">
        <v>157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158</v>
      </c>
      <c r="AG118" s="184">
        <f>(B119+C119+D119+H119+J119+K119+L119+M119+N119+O119+V119+W119+X119)/1000</f>
        <v>0.059</v>
      </c>
      <c r="AH118" s="185">
        <f>(E119+F119+G119+I119+P119+Q119+R119+S119+T119+U119+Y119+Z119+AA119)/1000</f>
        <v>1.2305</v>
      </c>
      <c r="AI118" s="186">
        <f>(AB119+AC119+AD119)/1000</f>
        <v>0</v>
      </c>
      <c r="AJ118" s="196">
        <f>SUM(AG118:AI119)</f>
        <v>1.2895</v>
      </c>
    </row>
    <row r="119" spans="1:38" customHeight="1" ht="9.4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59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1230.5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8" customHeight="1" ht="9.4">
      <c r="A120" s="229" t="s">
        <v>159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160</v>
      </c>
      <c r="AG120" s="184">
        <f>(B121+C121+D121+H121+J121+K121+L121+M121+N121+O121+V121+W121+X121)/1000</f>
        <v>0.05</v>
      </c>
      <c r="AH120" s="185">
        <f>(E121+F121+G121+I121+P121+Q121+R121+S121+T121+U121+Y121+Z121+AA121)/1000</f>
        <v>0.69</v>
      </c>
      <c r="AI120" s="186">
        <f>(AB121+AC121+AD121)/1000</f>
        <v>0</v>
      </c>
      <c r="AJ120" s="196">
        <f>SUM(AG120:AI121)</f>
        <v>0.74</v>
      </c>
    </row>
    <row r="121" spans="1:38" customHeight="1" ht="9.4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f>O120*F11</f>
        <v>50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690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8" customHeight="1" ht="9.4">
      <c r="A122" s="232" t="s">
        <v>161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162</v>
      </c>
      <c r="AG122" s="184">
        <f>(B123+C123+D123+H123+J123+K123+L123+M123+N123+O123+V123+W123+X123)/1000</f>
        <v>0.077</v>
      </c>
      <c r="AH122" s="185">
        <f>(E123+F123+G123+I123+P123+Q123+R123+S123+T123+U123+Y123+Z123+AA123)/1000</f>
        <v>1.3432</v>
      </c>
      <c r="AI122" s="186">
        <f>(AB123+AC123+AD123)/1000</f>
        <v>0</v>
      </c>
      <c r="AJ122" s="196">
        <f>SUM(AG122:AI123)</f>
        <v>1.4202</v>
      </c>
    </row>
    <row r="123" spans="1:38" customHeight="1" ht="9.4">
      <c r="A123" s="232"/>
      <c r="B123" s="79">
        <f>B122*F11</f>
        <v>0</v>
      </c>
      <c r="C123" s="80">
        <f>C122*F11</f>
        <v>0</v>
      </c>
      <c r="D123" s="80">
        <v>60</v>
      </c>
      <c r="E123" s="80">
        <f>E122*F12</f>
        <v>0</v>
      </c>
      <c r="F123" s="80">
        <f>F122*F12</f>
        <v>0</v>
      </c>
      <c r="G123" s="81">
        <f>G122*F12</f>
        <v>1150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17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193.2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8" customHeight="1" ht="9.4">
      <c r="A124" s="231" t="s">
        <v>163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164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8" customHeight="1" ht="9.4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8" customHeight="1" ht="9.4">
      <c r="A126" s="229" t="s">
        <v>165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166</v>
      </c>
      <c r="AG126" s="184">
        <f>(B127+C127+D127+H127+J127+K127+L127+M127+N127+O127+V127+W127+X127)/1000</f>
        <v>0.0006</v>
      </c>
      <c r="AH126" s="185">
        <f>(E127+F127+G127+I127+P127+Q127+R127+S127+T127+U127+Y127+Z127+AA127)/1000</f>
        <v>0.00529</v>
      </c>
      <c r="AI126" s="186">
        <f>(AB127+AC127+AD127)/1000</f>
        <v>0</v>
      </c>
      <c r="AJ126" s="196">
        <f>SUM(AG126:AI127)</f>
        <v>0.00589</v>
      </c>
    </row>
    <row r="127" spans="1:38" customHeight="1" ht="9.4">
      <c r="A127" s="229"/>
      <c r="B127" s="79">
        <f>B126*F11</f>
        <v>0</v>
      </c>
      <c r="C127" s="80">
        <v>0.6</v>
      </c>
      <c r="D127" s="80">
        <f>D126*F11</f>
        <v>0</v>
      </c>
      <c r="E127" s="80">
        <f>E126*F12</f>
        <v>0</v>
      </c>
      <c r="F127" s="80">
        <f>F126*F12</f>
        <v>5.29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8" customHeight="1" ht="9.4">
      <c r="A128" s="229" t="s">
        <v>167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168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8" customHeight="1" ht="9.4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8" customHeight="1" ht="9.4">
      <c r="A130" s="229" t="s">
        <v>169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94"/>
      <c r="AF130" s="228" t="s">
        <v>170</v>
      </c>
      <c r="AG130" s="184">
        <f>(B131+C131+D131+H131+J131+K131+L131+M131+N131+O131+V131+W131+X131)/1000</f>
        <v>0.0098</v>
      </c>
      <c r="AH130" s="185">
        <f>(E131+F131+G131+I131+P131+Q131+R131+S131+T131+U131+Y131+Z131+AA131)/1000</f>
        <v>0.1403</v>
      </c>
      <c r="AI130" s="186">
        <f>(AB131+AC131+AD131)/1000</f>
        <v>0</v>
      </c>
      <c r="AJ130" s="196">
        <f>SUM(AG130:AI131)</f>
        <v>0.1501</v>
      </c>
    </row>
    <row r="131" spans="1:38" customHeight="1" ht="9.4">
      <c r="A131" s="229"/>
      <c r="B131" s="79">
        <f>B130*F11</f>
        <v>1</v>
      </c>
      <c r="C131" s="80">
        <f>C130*F11</f>
        <v>0</v>
      </c>
      <c r="D131" s="80">
        <f>D130*F11</f>
        <v>0</v>
      </c>
      <c r="E131" s="80">
        <f>E130*F12</f>
        <v>13.8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2</v>
      </c>
      <c r="L131" s="80">
        <f>L130*F11</f>
        <v>1.4</v>
      </c>
      <c r="M131" s="80">
        <f>M130*F11</f>
        <v>2.2</v>
      </c>
      <c r="N131" s="80">
        <f>N130*F11</f>
        <v>0.6</v>
      </c>
      <c r="O131" s="80">
        <f>O130*F11</f>
        <v>0</v>
      </c>
      <c r="P131" s="80">
        <f>P130*F12</f>
        <v>0</v>
      </c>
      <c r="Q131" s="80">
        <f>Q130*F12</f>
        <v>23</v>
      </c>
      <c r="R131" s="80">
        <f>R130*F12</f>
        <v>23</v>
      </c>
      <c r="S131" s="80">
        <f>S130*F12</f>
        <v>34.5</v>
      </c>
      <c r="T131" s="82">
        <f>T130*F12</f>
        <v>11.5</v>
      </c>
      <c r="U131" s="83">
        <f>U130*F12</f>
        <v>0</v>
      </c>
      <c r="V131" s="79"/>
      <c r="W131" s="80">
        <f>W130*F11</f>
        <v>2.6</v>
      </c>
      <c r="X131" s="80">
        <f>X130*F11</f>
        <v>0</v>
      </c>
      <c r="Y131" s="80"/>
      <c r="Z131" s="80">
        <f>Z130*F12</f>
        <v>34.5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8" customHeight="1" ht="9.4">
      <c r="A132" s="230" t="s">
        <v>171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172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8" customHeight="1" ht="9.4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8" customHeight="1" ht="9.4">
      <c r="A134" s="230" t="s">
        <v>173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94"/>
      <c r="AF134" s="228" t="s">
        <v>174</v>
      </c>
      <c r="AG134" s="184">
        <f>(B135+C135+D135+H135+J135+K135+L135+M135+N135+O135+V135+W135+X135)/1000</f>
        <v>0</v>
      </c>
      <c r="AH134" s="185">
        <f>(E135+F135+G135+I135+P135+Q135+R135+S135+T135+U135+Y135+Z135+AA135)/1000</f>
        <v>0</v>
      </c>
      <c r="AI134" s="186">
        <f>(AB135+AC135+AD135)/1000</f>
        <v>0</v>
      </c>
      <c r="AJ134" s="196">
        <f>SUM(AG134:AI135)</f>
        <v>0</v>
      </c>
    </row>
    <row r="135" spans="1:38" customHeight="1" ht="9.4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8" customHeight="1" ht="9.4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8" customHeight="1" ht="9.4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8" customHeight="1" ht="15.95">
      <c r="A138" s="9" t="s">
        <v>175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176</v>
      </c>
      <c r="R138" s="141"/>
      <c r="S138" s="234"/>
      <c r="T138" s="234"/>
      <c r="U138" s="234"/>
      <c r="V138" s="8"/>
      <c r="W138" s="235" t="s">
        <v>177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181</v>
      </c>
      <c r="R140" s="141"/>
      <c r="S140" s="236"/>
      <c r="T140" s="236"/>
      <c r="U140" s="236"/>
      <c r="V140" s="8"/>
      <c r="W140" s="145" t="s">
        <v>27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2025-02-12T16:37:27+02:00</dcterms:created>
  <dcterms:modified xsi:type="dcterms:W3CDTF">2025-02-12T16:27:58+02:00</dcterms:modified>
  <dc:title>Untitled Spreadsheet</dc:title>
  <dc:description/>
  <dc:subject/>
  <cp:keywords/>
  <cp:category/>
</cp:coreProperties>
</file>