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7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<sst xmlns="http://schemas.openxmlformats.org/spreadsheetml/2006/main" uniqueCount="185">
  <si>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</si>
  <si>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</si>
  <si>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</si>
  <si>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</si>
  <si>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</si>
  <si>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</si>
  <si>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</si>
  <si>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</si>
  <si>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</si>
  <si>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7 февраля</t>
  </si>
  <si>
    <t>г</t>
  </si>
  <si>
    <t>по ОКПО</t>
  </si>
  <si>
    <t xml:space="preserve">  "07  " февраля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</si>
  <si>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</si>
  <si>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</si>
  <si>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</si>
  <si>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</si>
  <si>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</si>
  <si>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</si>
  <si>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</si>
  <si>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</si>
  <si>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</si>
  <si>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</si>
  <si>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</si>
  <si>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</si>
  <si>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</si>
  <si>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</si>
  <si>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</si>
  <si>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</si>
  <si>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</si>
  <si>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</si>
  <si>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</si>
  <si>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</si>
  <si>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</si>
  <si>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</si>
  <si>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</si>
  <si>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</si>
  <si>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</si>
  <si>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</si>
  <si>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</si>
  <si>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</si>
  <si>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</si>
  <si>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</si>
  <si>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рисовая молоч</t>
  </si>
  <si>
    <t>чай с сахаром</t>
  </si>
  <si>
    <t xml:space="preserve">бутерброд с маслом </t>
  </si>
  <si>
    <t>яблоко</t>
  </si>
  <si>
    <t>суп картоф с крупой (пшено)</t>
  </si>
  <si>
    <t>солёный помидор</t>
  </si>
  <si>
    <t>гуляш из мяса свинины</t>
  </si>
  <si>
    <t>компот из с\ф</t>
  </si>
  <si>
    <t>хлеб</t>
  </si>
  <si>
    <t>картофельное пюре</t>
  </si>
  <si>
    <t>суп картоф с крупуй (пшено)</t>
  </si>
  <si>
    <t>винетрет яйцо варёное</t>
  </si>
  <si>
    <t>печенье хлеб</t>
  </si>
  <si>
    <t>винегрет, яйцо варёное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</si>
  <si>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</si>
  <si>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</si>
  <si>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</si>
  <si>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</si>
  <si>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</si>
  <si>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</si>
  <si>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</si>
  <si>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</si>
  <si>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50\20</t>
  </si>
  <si>
    <t>70\30</t>
  </si>
  <si>
    <t>130\40</t>
  </si>
  <si>
    <t>22,5.\20</t>
  </si>
  <si>
    <t>150\40</t>
  </si>
  <si>
    <t>37,5.\25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</si>
  <si>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</si>
  <si>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</si>
  <si>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</si>
  <si>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</si>
  <si>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</si>
  <si>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</si>
  <si>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</si>
  <si>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</si>
  <si>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</si>
  <si>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</si>
  <si>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</si>
  <si>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</si>
  <si>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</si>
  <si>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</si>
  <si>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</si>
  <si>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</si>
  <si>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</si>
  <si>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</si>
  <si>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</si>
  <si>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</si>
  <si>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</si>
  <si>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</si>
  <si>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</si>
  <si>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</si>
  <si>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</si>
  <si>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</si>
  <si>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</si>
  <si>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</si>
  <si>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</si>
  <si>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</si>
  <si>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</si>
  <si>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</si>
  <si>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40</t>
  </si>
  <si>
    <t>шт.</t>
  </si>
  <si>
    <t>612084</t>
  </si>
  <si>
    <t>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</si>
  <si>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</si>
  <si>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</si>
  <si>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</si>
  <si>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</si>
  <si>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</si>
  <si>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</si>
  <si>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</si>
  <si>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</si>
  <si>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</si>
  <si>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</si>
  <si>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</si>
  <si>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</si>
  <si>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</si>
  <si>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</si>
  <si>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</si>
  <si>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</si>
  <si>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</si>
  <si>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</si>
  <si>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</si>
  <si>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</si>
  <si>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</si>
  <si>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</si>
  <si>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</si>
  <si>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</si>
  <si>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</si>
  <si>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</si>
  <si>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</si>
  <si>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</si>
  <si>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</si>
  <si>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</si>
  <si>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</si>
  <si>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</si>
  <si>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</si>
  <si>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</si>
  <si>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</si>
  <si>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</si>
  <si>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</si>
  <si>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</si>
  <si>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</si>
  <si>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</si>
  <si>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</si>
  <si>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</si>
  <si>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</si>
  <si>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</si>
  <si>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</si>
  <si>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</si>
  <si>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</si>
  <si>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</si>
  <si>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</si>
  <si>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</si>
  <si>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</si>
  <si>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</si>
  <si>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</si>
  <si>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</si>
  <si>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</si>
  <si>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</si>
  <si>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</si>
  <si>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</si>
  <si>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</si>
  <si>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</si>
  <si>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</si>
  <si>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</si>
  <si>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</si>
  <si>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</si>
  <si>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</si>
  <si>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</si>
  <si>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</si>
  <si>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</si>
  <si>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</si>
  <si>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</si>
  <si>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</si>
  <si>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</si>
  <si>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</si>
  <si>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</si>
  <si>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Медсестра    ______________     ____________________</t>
  </si>
  <si>
    <t>Кузнецова З.А.</t>
  </si>
  <si>
    <t>кладовщик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</si>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</sst>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  <numFmt numFmtId="168" formatCode="0.0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7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7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8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62ac52bcc2413739cde4a0195b87b151.png"/><Relationship Id="rId2" Type="http://schemas.openxmlformats.org/officeDocument/2006/relationships/image" Target="../media/39265712d74c37553fbae6177d596eaf2.jpeg"/><Relationship Id="rId3" Type="http://schemas.openxmlformats.org/officeDocument/2006/relationships/image" Target="../media/505ce8d29f97a819305064085e5649753.jpeg"/><Relationship Id="rId4" Type="http://schemas.openxmlformats.org/officeDocument/2006/relationships/image" Target="../media/335c554e09823fe8e42122793c08b38c4.jpeg"/><Relationship Id="rId5" Type="http://schemas.openxmlformats.org/officeDocument/2006/relationships/image" Target="../media/78ee32ab0cfdde1ca17a216807e104af5.png"/><Relationship Id="rId6" Type="http://schemas.openxmlformats.org/officeDocument/2006/relationships/image" Target="../media/29469db3b0daa8c593d63d64bb3fa42d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772418</xdr:colOff>
      <xdr:row>1</xdr:row>
      <xdr:rowOff>0</xdr:rowOff>
    </xdr:from>
    <xdr:ext cx="723900" cy="7810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257175</xdr:colOff>
      <xdr:row>8</xdr:row>
      <xdr:rowOff>39067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954258</xdr:colOff>
      <xdr:row>140</xdr:row>
      <xdr:rowOff>57262</xdr:rowOff>
    </xdr:from>
    <xdr:ext cx="100012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23900" cy="8001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1"/>
      <c r="AD2" s="301"/>
      <c r="AE2" s="301"/>
      <c r="AF2" s="302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1" t="s">
        <v>6</v>
      </c>
      <c r="AD3" s="301"/>
      <c r="AE3" s="301"/>
      <c r="AF3" s="302"/>
      <c r="AG3" s="303" t="s">
        <v>7</v>
      </c>
      <c r="AH3" s="304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1" t="s">
        <v>11</v>
      </c>
      <c r="AF4" s="302"/>
      <c r="AG4" s="303"/>
      <c r="AH4" s="304"/>
      <c r="AI4" s="24"/>
    </row>
    <row r="5" spans="1:38" customHeight="1" ht="12.75">
      <c r="A5" s="24" t="s">
        <v>12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1"/>
      <c r="AF5" s="302"/>
      <c r="AG5" s="305"/>
      <c r="AH5" s="306"/>
      <c r="AI5" s="24"/>
    </row>
    <row r="6" spans="1:38" customHeight="1" ht="12.75">
      <c r="A6" s="294" t="s">
        <v>13</v>
      </c>
      <c r="B6" s="294"/>
      <c r="C6" s="294"/>
      <c r="D6" s="295" t="s">
        <v>14</v>
      </c>
      <c r="E6" s="295"/>
      <c r="F6" s="296" t="s">
        <v>15</v>
      </c>
      <c r="G6" s="297"/>
      <c r="H6" s="296" t="s">
        <v>16</v>
      </c>
      <c r="I6" s="297"/>
      <c r="J6" s="296" t="s">
        <v>17</v>
      </c>
      <c r="K6" s="297"/>
      <c r="L6" s="296" t="s">
        <v>18</v>
      </c>
      <c r="M6" s="300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305"/>
      <c r="AH6" s="306"/>
      <c r="AI6" s="24"/>
    </row>
    <row r="7" spans="1:38" customHeight="1" ht="10.15">
      <c r="A7" s="294"/>
      <c r="B7" s="294"/>
      <c r="C7" s="294"/>
      <c r="D7" s="295"/>
      <c r="E7" s="295"/>
      <c r="F7" s="288"/>
      <c r="G7" s="298"/>
      <c r="H7" s="288"/>
      <c r="I7" s="298"/>
      <c r="J7" s="288"/>
      <c r="K7" s="298"/>
      <c r="L7" s="288"/>
      <c r="M7" s="289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305"/>
      <c r="AH7" s="306"/>
      <c r="AI7" s="24"/>
    </row>
    <row r="8" spans="1:38" customHeight="1" ht="13.5">
      <c r="A8" s="286" t="s">
        <v>24</v>
      </c>
      <c r="B8" s="288" t="s">
        <v>25</v>
      </c>
      <c r="C8" s="289"/>
      <c r="D8" s="295"/>
      <c r="E8" s="295"/>
      <c r="F8" s="288"/>
      <c r="G8" s="298"/>
      <c r="H8" s="288"/>
      <c r="I8" s="298"/>
      <c r="J8" s="288"/>
      <c r="K8" s="298"/>
      <c r="L8" s="288"/>
      <c r="M8" s="28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2"/>
      <c r="AH8" s="292"/>
      <c r="AI8" s="24"/>
    </row>
    <row r="9" spans="1:38" customHeight="1" ht="25.7">
      <c r="A9" s="287"/>
      <c r="B9" s="290"/>
      <c r="C9" s="291"/>
      <c r="D9" s="295"/>
      <c r="E9" s="295"/>
      <c r="F9" s="290"/>
      <c r="G9" s="299"/>
      <c r="H9" s="290"/>
      <c r="I9" s="299"/>
      <c r="J9" s="290"/>
      <c r="K9" s="299"/>
      <c r="L9" s="290"/>
      <c r="M9" s="29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3"/>
      <c r="AH9" s="293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4</v>
      </c>
      <c r="G11" s="279"/>
      <c r="H11" s="280"/>
      <c r="I11" s="281"/>
      <c r="J11" s="280"/>
      <c r="K11" s="281"/>
      <c r="L11" s="280">
        <v>4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22</v>
      </c>
      <c r="G12" s="277"/>
      <c r="H12" s="277"/>
      <c r="I12" s="277"/>
      <c r="J12" s="277"/>
      <c r="K12" s="277"/>
      <c r="L12" s="277">
        <v>22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26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26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46</v>
      </c>
      <c r="I19" s="266" t="s">
        <v>46</v>
      </c>
      <c r="J19" s="263" t="s">
        <v>47</v>
      </c>
      <c r="K19" s="253" t="s">
        <v>48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48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150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0.341</v>
      </c>
      <c r="AH27" s="159">
        <f>(E28+F28+G28+I28+P28+Q28+R28+S28+T28+U28+Y28+Z28+AA28)/1000</f>
        <v>2.6488</v>
      </c>
      <c r="AI27" s="160">
        <f>(AB28+AC28+AD28)/1000</f>
        <v>0</v>
      </c>
      <c r="AJ27" s="150">
        <f>SUM(AG27:AI28)</f>
        <v>2.9898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341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2648.8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0.0718</v>
      </c>
      <c r="AH39" s="159">
        <f>(E40+F40+G40+I40+P40+Q40+R40+S40+T40+U40+Y40+Z40+AA40)/1000</f>
        <v>0.4581</v>
      </c>
      <c r="AI39" s="160">
        <f>(AB40+AC40+AD40)/1000</f>
        <v>0</v>
      </c>
      <c r="AJ39" s="150">
        <f>SUM(AG39:AI40)</f>
        <v>0.5299</v>
      </c>
    </row>
    <row r="40" spans="1:38" customHeight="1" ht="9.4">
      <c r="A40" s="231"/>
      <c r="B40" s="100">
        <f>B39*F11</f>
        <v>13</v>
      </c>
      <c r="C40" s="101">
        <f>C39*F11</f>
        <v>0</v>
      </c>
      <c r="D40" s="101">
        <f>D39*F11</f>
        <v>20</v>
      </c>
      <c r="E40" s="101">
        <f>E39*F12</f>
        <v>82.5</v>
      </c>
      <c r="F40" s="101">
        <f>F39*F12</f>
        <v>0</v>
      </c>
      <c r="G40" s="102">
        <f>G39*F12</f>
        <v>110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18.8</v>
      </c>
      <c r="M40" s="101">
        <f>M39*F11</f>
        <v>0</v>
      </c>
      <c r="N40" s="101">
        <f>N39*F11</f>
        <v>0</v>
      </c>
      <c r="O40" s="101">
        <f>O39*F11</f>
        <v>20</v>
      </c>
      <c r="P40" s="101"/>
      <c r="Q40" s="101">
        <f>Q39*F12</f>
        <v>0</v>
      </c>
      <c r="R40" s="101">
        <v>138</v>
      </c>
      <c r="S40" s="101">
        <f>S39*F12</f>
        <v>0</v>
      </c>
      <c r="T40" s="103">
        <f>T39*F12</f>
        <v>0</v>
      </c>
      <c r="U40" s="104">
        <f>U39*F12</f>
        <v>127.6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/>
      <c r="L41" s="124"/>
      <c r="M41" s="124"/>
      <c r="N41" s="124"/>
      <c r="O41" s="124"/>
      <c r="P41" s="141">
        <v>0.002</v>
      </c>
      <c r="Q41" s="141"/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0.06</v>
      </c>
      <c r="AH41" s="236">
        <f>E42+F42+G42+I42+P42+Q42+R42+S42+T42+U42+Y42+Z42+AA42</f>
        <v>0.44</v>
      </c>
      <c r="AI41" s="242">
        <f>AB42+AC42+AD42</f>
        <v>0</v>
      </c>
      <c r="AJ41" s="236">
        <f>SUM(AG41:AI42)</f>
        <v>0.5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0.008</v>
      </c>
      <c r="K42" s="132">
        <f>K41*F11</f>
        <v>0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0.044</v>
      </c>
      <c r="Q42" s="132"/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0.052</v>
      </c>
      <c r="W42" s="132"/>
      <c r="X42" s="132">
        <f>X41*F11</f>
        <v>0</v>
      </c>
      <c r="Y42" s="132">
        <f>Y41*F12</f>
        <v>0.396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0.077</v>
      </c>
      <c r="C43" s="124"/>
      <c r="D43" s="124"/>
      <c r="E43" s="124">
        <v>0.088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0.378</v>
      </c>
      <c r="AH43" s="236">
        <f>E44+F44+G44+I44+P44+Q44+R44+S44+T44+U44+Y44+Z44+AA44</f>
        <v>2.622</v>
      </c>
      <c r="AI43" s="242">
        <f>AB44+AC44+AD44</f>
        <v>0</v>
      </c>
      <c r="AJ43" s="236">
        <f>SUM(AG43:AI44)</f>
        <v>3</v>
      </c>
    </row>
    <row r="44" spans="1:38" customHeight="1" ht="9.4">
      <c r="A44" s="231"/>
      <c r="B44" s="131">
        <f>B43*F11</f>
        <v>0.308</v>
      </c>
      <c r="C44" s="132">
        <f>C43*F11</f>
        <v>0</v>
      </c>
      <c r="D44" s="132">
        <f>D43*F11</f>
        <v>0</v>
      </c>
      <c r="E44" s="132">
        <v>2.16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v>0.07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0.462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4</v>
      </c>
      <c r="AH55" s="181">
        <f>E56+F56+G56+I56+P56+Q56+R56+S56+T56+U56+Y56+Z56+AA56</f>
        <v>23</v>
      </c>
      <c r="AI55" s="235">
        <f>AB56+AC56+AD56</f>
        <v>0</v>
      </c>
      <c r="AJ55" s="181">
        <v>27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106</v>
      </c>
      <c r="W56" s="101">
        <f>W55*F11</f>
        <v>0</v>
      </c>
      <c r="X56" s="101">
        <f>X55*F11</f>
        <v>0</v>
      </c>
      <c r="Y56" s="101">
        <v>23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0.017</v>
      </c>
      <c r="AH57" s="150">
        <f>(E58+F58+G58+I58+P58+Q58+R58+S58+T58+U58+Y58+Z58+AA58)/1000</f>
        <v>0.1034</v>
      </c>
      <c r="AI57" s="161">
        <f>(AB58+AC58+AD58)/1000</f>
        <v>0</v>
      </c>
      <c r="AJ57" s="150">
        <f>SUM(AG57:AI58)</f>
        <v>0.1204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17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103.4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0.08</v>
      </c>
      <c r="AH65" s="150">
        <f>(E66+F66+G66+I66+P66+Q66+R66+S66+T66+U66+Y66+Z66+AA66)/1000</f>
        <v>0.51</v>
      </c>
      <c r="AI65" s="161">
        <f>(AB66+AC66+AD66)/1000</f>
        <v>0</v>
      </c>
      <c r="AJ65" s="150">
        <f>SUM(AG65:AI66)</f>
        <v>0.59</v>
      </c>
    </row>
    <row r="66" spans="1:38" customHeight="1" ht="9.4">
      <c r="A66" s="231"/>
      <c r="B66" s="100">
        <f>B65*F11</f>
        <v>80</v>
      </c>
      <c r="C66" s="101">
        <f>C65*F11</f>
        <v>0</v>
      </c>
      <c r="D66" s="101">
        <f>D65*F11</f>
        <v>0</v>
      </c>
      <c r="E66" s="101">
        <v>510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0.011</v>
      </c>
      <c r="AH67" s="150">
        <f>(E68+F68+G68+I68+P68+Q68+R68+S68+T68+U68+Y68+Z68+AA68)/1000</f>
        <v>0.0792</v>
      </c>
      <c r="AI67" s="161">
        <f>(AB68+AC68+AD68)/1000</f>
        <v>0</v>
      </c>
      <c r="AJ67" s="150">
        <f>SUM(AG67:AI68)</f>
        <v>0.0902</v>
      </c>
    </row>
    <row r="68" spans="1:38" customHeight="1" ht="9.4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v>11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79.2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яблоко</v>
      </c>
      <c r="I74" s="193" t="str">
        <f>I19</f>
        <v>яблоко</v>
      </c>
      <c r="J74" s="192" t="str">
        <f>J19</f>
        <v>суп картоф с крупой (пшено)</v>
      </c>
      <c r="K74" s="173" t="str">
        <f>K19</f>
        <v>солёный помидор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солёный помидор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0.157</v>
      </c>
      <c r="AH84" s="159">
        <f>(E85+F85+G85+I85+P85+Q85+R85+S85+T85+U85+Y85+Z85+AA85)/1000</f>
        <v>1.0034</v>
      </c>
      <c r="AI84" s="160">
        <f>(AB85+AC85+AD85)/1000</f>
        <v>0</v>
      </c>
      <c r="AJ84" s="150">
        <f>SUM(AG84:AG85)</f>
        <v>0.157</v>
      </c>
    </row>
    <row r="85" spans="1:38" customHeight="1" ht="9.4">
      <c r="A85" s="167"/>
      <c r="B85" s="100">
        <f>B84*F11</f>
        <v>13</v>
      </c>
      <c r="C85" s="101">
        <f>C84*F11</f>
        <v>54</v>
      </c>
      <c r="D85" s="101">
        <f>D84*F11</f>
        <v>0</v>
      </c>
      <c r="E85" s="101">
        <f>E84*F12</f>
        <v>81.4</v>
      </c>
      <c r="F85" s="101">
        <f>F84*F12</f>
        <v>330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45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v>295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45</v>
      </c>
      <c r="X85" s="101"/>
      <c r="Y85" s="101">
        <f>Y84*F12</f>
        <v>0</v>
      </c>
      <c r="Z85" s="101">
        <f>Z84*F12</f>
        <v>297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0.085</v>
      </c>
      <c r="AH90" s="159">
        <f>(E91+F91+G91+I91+P91+Q91+R91+S91+T91+U91+Y91+Z91+AA91)/1000</f>
        <v>0.825</v>
      </c>
      <c r="AI90" s="160">
        <f>(AB91+AC91+AD91)/1000</f>
        <v>0</v>
      </c>
      <c r="AJ90" s="150">
        <f>SUM(AG90:AG91)</f>
        <v>0.085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v>85</v>
      </c>
      <c r="Y91" s="101">
        <f>Y90*F12</f>
        <v>0</v>
      </c>
      <c r="Z91" s="101">
        <f>Z90*F12</f>
        <v>0</v>
      </c>
      <c r="AA91" s="120">
        <f>AA90*F12</f>
        <v>825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0.075</v>
      </c>
      <c r="AH94" s="159">
        <f>(E95+F95+G95+I95+P95+Q95+R95+S95+T95+U95+Y95+Z95+AA95)/1000</f>
        <v>0.495</v>
      </c>
      <c r="AI94" s="160">
        <f>(AB95+AC95+AD95)/1000</f>
        <v>0</v>
      </c>
      <c r="AJ94" s="150">
        <f>SUM(AG94:AG95)</f>
        <v>0.075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75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495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/>
      </c>
      <c r="AH98" s="159">
        <f>I99</f>
        <v/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/>
      <c r="I99" s="143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0.6</v>
      </c>
      <c r="AH100" s="159">
        <f>(E101+F101+G101+I101+P101+Q101+R101+S101+T101+U101+Y101+Z101+AA101)/1000</f>
        <v>3.3</v>
      </c>
      <c r="AI100" s="160">
        <f>(AB101+AC101+AD101)/1000</f>
        <v>0</v>
      </c>
      <c r="AJ100" s="150">
        <f>SUM(AG100:AG101)</f>
        <v>0.6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600</v>
      </c>
      <c r="I101" s="105">
        <f>I100*F12</f>
        <v>3300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69.6</v>
      </c>
      <c r="K104" s="108"/>
      <c r="L104" s="108"/>
      <c r="M104" s="108"/>
      <c r="N104" s="108"/>
      <c r="O104" s="108">
        <v>134</v>
      </c>
      <c r="P104" s="108">
        <v>83</v>
      </c>
      <c r="Q104" s="108"/>
      <c r="R104" s="107"/>
      <c r="S104" s="107"/>
      <c r="T104" s="107"/>
      <c r="U104" s="112">
        <v>159</v>
      </c>
      <c r="V104" s="113">
        <v>41</v>
      </c>
      <c r="W104" s="108"/>
      <c r="X104" s="108"/>
      <c r="Y104" s="108">
        <v>48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0.98</v>
      </c>
      <c r="AH104" s="159">
        <f>(E105+F105+G105+I105+P105+Q105+R105+S105+T105+U105+Y105+Z105+AA105)/1000</f>
        <v>6.38</v>
      </c>
      <c r="AI104" s="160">
        <f>(AB105+AC105+AD105)/1000</f>
        <v>0</v>
      </c>
      <c r="AJ104" s="150">
        <f>SUM(AG104:AG105)</f>
        <v>0.98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280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536</v>
      </c>
      <c r="P105" s="101">
        <f>P104*F12</f>
        <v>1826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3498</v>
      </c>
      <c r="V105" s="100">
        <f>V104*F11</f>
        <v>164</v>
      </c>
      <c r="W105" s="101">
        <f>W104*F11</f>
        <v>0</v>
      </c>
      <c r="X105" s="101">
        <f>X104*F11</f>
        <v>0</v>
      </c>
      <c r="Y105" s="101">
        <f>Y104*F12</f>
        <v>1056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0.187</v>
      </c>
      <c r="AH108" s="159">
        <f>(E109+F109+G109+I109+P109+Q109+R109+S109+T109+U109+Y109+Z109+AA109)/1000</f>
        <v>1.2728</v>
      </c>
      <c r="AI108" s="160">
        <f>(AB109+AC109+AD109)/1000</f>
        <v>0</v>
      </c>
      <c r="AJ108" s="150">
        <f>SUM(AG108:AG109)</f>
        <v>0.187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30</v>
      </c>
      <c r="K109" s="101">
        <f>K108*F11</f>
        <v>0</v>
      </c>
      <c r="L109" s="101">
        <f>L108*F11</f>
        <v>64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190</v>
      </c>
      <c r="Q109" s="101">
        <f>Q108*F12</f>
        <v>0</v>
      </c>
      <c r="R109" s="101">
        <f>R108*F12</f>
        <v>492.8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v>93</v>
      </c>
      <c r="W109" s="101">
        <f>W108*F11</f>
        <v>0</v>
      </c>
      <c r="X109" s="101">
        <f>X108*F11</f>
        <v>0</v>
      </c>
      <c r="Y109" s="101">
        <v>590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17.62</v>
      </c>
      <c r="W110" s="108"/>
      <c r="X110" s="108"/>
      <c r="Y110" s="108">
        <v>20.32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0.103</v>
      </c>
      <c r="AH110" s="159">
        <f>(E111+F111+G111+I111+P111+Q111+R111+S111+T111+U111+Y111+Z111+AA111)/1000</f>
        <v>0.6572</v>
      </c>
      <c r="AI110" s="160">
        <f>(AB111+AC111+AD111)/1000</f>
        <v>0</v>
      </c>
      <c r="AJ110" s="150">
        <f>SUM(AG110:AG111)</f>
        <v>0.103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32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211.2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v>71</v>
      </c>
      <c r="W111" s="101">
        <f>W110*F11</f>
        <v>0</v>
      </c>
      <c r="X111" s="101">
        <f>X110*F11</f>
        <v>0</v>
      </c>
      <c r="Y111" s="101">
        <v>446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>
        <v>49</v>
      </c>
      <c r="W112" s="108"/>
      <c r="X112" s="108"/>
      <c r="Y112" s="108">
        <v>57</v>
      </c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0.196</v>
      </c>
      <c r="AH112" s="159">
        <f>(E113+F113+G113+I113+P113+Q113+R113+S113+T113+U113+Y113+Z113+AA113)/1000</f>
        <v>1.254</v>
      </c>
      <c r="AI112" s="160">
        <f>(AB113+AC113+AD113)/1000</f>
        <v>0</v>
      </c>
      <c r="AJ112" s="150">
        <f>SUM(AG112:AG113)</f>
        <v>0.196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/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196</v>
      </c>
      <c r="W113" s="101">
        <f>W112*F11</f>
        <v>0</v>
      </c>
      <c r="X113" s="101">
        <f>X112*F11</f>
        <v>0</v>
      </c>
      <c r="Y113" s="101">
        <f>Y112*F12</f>
        <v>1254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25.74</v>
      </c>
      <c r="W114" s="108"/>
      <c r="X114" s="108"/>
      <c r="Y114" s="108">
        <v>29.7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0.107</v>
      </c>
      <c r="AH114" s="159">
        <f>(E115+F115+G115+I115+P115+Q115+R115+S115+T115+U115+Y115+Z115+AA115)/1000</f>
        <v>0.6534</v>
      </c>
      <c r="AI114" s="160">
        <f>(AB115+AC115+AD115)/1000</f>
        <v>0</v>
      </c>
      <c r="AJ114" s="150">
        <f>SUM(AG114:AG115)</f>
        <v>0.107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v>107</v>
      </c>
      <c r="W115" s="101">
        <f>W114*F11</f>
        <v>0</v>
      </c>
      <c r="X115" s="101">
        <f>X114*F11</f>
        <v>0</v>
      </c>
      <c r="Y115" s="101">
        <f>Y114*F12</f>
        <v>653.4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0.04</v>
      </c>
      <c r="AH116" s="159">
        <f>(E117+F117+G117+I117+P117+Q117+R117+S117+T117+U117+Y117+Z117+AA117)/1000</f>
        <v>0.3</v>
      </c>
      <c r="AI116" s="160">
        <f>(AB117+AC117+AD117)/1000</f>
        <v>0</v>
      </c>
      <c r="AJ116" s="150">
        <f>SUM(AG116:AG117)</f>
        <v>0.04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40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300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>
        <v>32</v>
      </c>
      <c r="L118" s="108"/>
      <c r="M118" s="108"/>
      <c r="N118" s="108"/>
      <c r="O118" s="108"/>
      <c r="P118" s="108"/>
      <c r="Q118" s="108">
        <v>53</v>
      </c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0.124</v>
      </c>
      <c r="AH118" s="159">
        <f>(E119+F119+G119+I119+P119+Q119+R119+S119+T119+U119+Y119+Z119+AA119)/1000</f>
        <v>1.166</v>
      </c>
      <c r="AI118" s="160">
        <f>(AB119+AC119+AD119)/1000</f>
        <v>0</v>
      </c>
      <c r="AJ118" s="150">
        <f>SUM(AG118:AG119)</f>
        <v>0.124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v>124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1166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>
        <v>0.18</v>
      </c>
      <c r="AH120" s="159">
        <f>(E121+F121+G121+I121+P121+Q121+R121+S121+T121+U121+Y121+Z121+AA121)/1000</f>
        <v>1.21</v>
      </c>
      <c r="AI120" s="160">
        <f>(AB121+AC121+AD121)/1000</f>
        <v>0</v>
      </c>
      <c r="AJ120" s="150">
        <f>SUM(AG120:AG121)</f>
        <v>0.18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100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/>
      <c r="W121" s="101">
        <f>W120*F11</f>
        <v>0</v>
      </c>
      <c r="X121" s="101">
        <f>X120*F11</f>
        <v>80</v>
      </c>
      <c r="Y121" s="101">
        <f>Y120*F12</f>
        <v>0</v>
      </c>
      <c r="Z121" s="101">
        <f>Z120*F12</f>
        <v>0</v>
      </c>
      <c r="AA121" s="120">
        <f>AA120*F12</f>
        <v>550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0.14</v>
      </c>
      <c r="AH122" s="159">
        <f>(E123+F123+G123+I123+P123+Q123+R123+S123+T123+U123+Y123+Z123+AA123)/1000</f>
        <v>1.1</v>
      </c>
      <c r="AI122" s="160">
        <f>(AB123+AC123+AD123)/1000</f>
        <v>0</v>
      </c>
      <c r="AJ122" s="150">
        <f>SUM(AG122:AG123)</f>
        <v>0.14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f>D122*F11</f>
        <v>140</v>
      </c>
      <c r="E123" s="101">
        <f>E122*F12</f>
        <v>0</v>
      </c>
      <c r="F123" s="101">
        <f>F122*F12</f>
        <v>0</v>
      </c>
      <c r="G123" s="102">
        <f>G122*F12</f>
        <v>1100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0.0016</v>
      </c>
      <c r="AH126" s="159">
        <f>(E127+F127+G127+I127+P127+Q127+R127+S127+T127+U127+Y127+Z127+AA127)/1000</f>
        <v>0.008</v>
      </c>
      <c r="AI126" s="160">
        <f>(AB127+AC127+AD127)/1000</f>
        <v>0</v>
      </c>
      <c r="AJ126" s="150">
        <f>SUM(AG126:AG127)</f>
        <v>0.0016</v>
      </c>
    </row>
    <row r="127" spans="1:38" customHeight="1" ht="9.4">
      <c r="A127" s="167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0.6</v>
      </c>
      <c r="X127" s="101">
        <f>X126*F11</f>
        <v>0</v>
      </c>
      <c r="Y127" s="101">
        <f>Y126*F12</f>
        <v>0</v>
      </c>
      <c r="Z127" s="101">
        <v>4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/>
      <c r="L130" s="108">
        <v>0.8</v>
      </c>
      <c r="M130" s="108"/>
      <c r="N130" s="108"/>
      <c r="O130" s="108">
        <v>1</v>
      </c>
      <c r="P130" s="108">
        <v>1</v>
      </c>
      <c r="Q130" s="108"/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0.0182</v>
      </c>
      <c r="AH130" s="159">
        <f>(E131+F131+G131+I131+P131+Q131+R131+S131+T131+U131+Y131+Z131+AA131)/1000</f>
        <v>0.1199</v>
      </c>
      <c r="AI130" s="160">
        <f>(AB131+AC131+AD131)/1000</f>
        <v>0</v>
      </c>
      <c r="AJ130" s="150">
        <f>SUM(AG130:AG131)</f>
        <v>0.0182</v>
      </c>
    </row>
    <row r="131" spans="1:38" customHeight="1" ht="9.4">
      <c r="A131" s="167"/>
      <c r="B131" s="100">
        <f>B130*F11</f>
        <v>2.6</v>
      </c>
      <c r="C131" s="101">
        <f>C130*F11</f>
        <v>0</v>
      </c>
      <c r="D131" s="101">
        <f>D130*F11</f>
        <v>0</v>
      </c>
      <c r="E131" s="101">
        <f>E130*F12</f>
        <v>16.5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3.2</v>
      </c>
      <c r="K131" s="101">
        <f>K130*F11</f>
        <v>0</v>
      </c>
      <c r="L131" s="101">
        <f>L130*F11</f>
        <v>3.2</v>
      </c>
      <c r="M131" s="101">
        <f>M130*F11</f>
        <v>0</v>
      </c>
      <c r="N131" s="101">
        <f>N130*F11</f>
        <v>0</v>
      </c>
      <c r="O131" s="101">
        <f>O130*F11</f>
        <v>4</v>
      </c>
      <c r="P131" s="101">
        <f>P130*F12</f>
        <v>22</v>
      </c>
      <c r="Q131" s="101">
        <f>Q130*F12</f>
        <v>0</v>
      </c>
      <c r="R131" s="101">
        <f>R130*F12</f>
        <v>22</v>
      </c>
      <c r="S131" s="101">
        <f>S130*F12</f>
        <v>0</v>
      </c>
      <c r="T131" s="103">
        <f>T130*F12</f>
        <v>0</v>
      </c>
      <c r="U131" s="104">
        <f>U130*F12</f>
        <v>26.4</v>
      </c>
      <c r="V131" s="100">
        <f>V130*F11</f>
        <v>5.2</v>
      </c>
      <c r="W131" s="101">
        <f>W130*F11</f>
        <v>0</v>
      </c>
      <c r="X131" s="101">
        <f>X130*F11</f>
        <v>0</v>
      </c>
      <c r="Y131" s="101">
        <f>Y130*F12</f>
        <v>33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2025-02-07T08:02:30+02:00</dcterms:modified>
  <dc:title>Untitled Spreadsheet</dc:title>
  <dc:description/>
  <dc:subject/>
  <cp:keywords/>
  <cp:category/>
</cp:coreProperties>
</file>