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5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<sst xmlns="http://schemas.openxmlformats.org/spreadsheetml/2006/main" uniqueCount="190">
  <si>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</si>
  <si>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</si>
  <si>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</si>
  <si>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</si>
  <si>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</si>
  <si>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</si>
  <si>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</si>
  <si>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</si>
  <si>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</si>
  <si>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5 мая</t>
  </si>
  <si>
    <t>г.</t>
  </si>
  <si>
    <t>по ОКПО</t>
  </si>
  <si>
    <t>"05  " мая  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</si>
  <si>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</si>
  <si>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</si>
  <si>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</si>
  <si>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</si>
  <si>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</si>
  <si>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</si>
  <si>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</si>
  <si>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</si>
  <si>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</si>
  <si>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</si>
  <si>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</si>
  <si>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</si>
  <si>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</si>
  <si>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</si>
  <si>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</si>
  <si>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</si>
  <si>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</si>
  <si>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</si>
  <si>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</si>
  <si>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</si>
  <si>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</si>
  <si>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</si>
  <si>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</si>
  <si>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</si>
  <si>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</si>
  <si>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</si>
  <si>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</si>
  <si>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</si>
  <si>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</si>
  <si>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</si>
  <si>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вермешель отварная с маслом</t>
  </si>
  <si>
    <t>чай с сахаром</t>
  </si>
  <si>
    <t>батон</t>
  </si>
  <si>
    <t>верешель отварная с маслом</t>
  </si>
  <si>
    <t>чай с  сахаром</t>
  </si>
  <si>
    <t>сок фруктовый</t>
  </si>
  <si>
    <t>солёный огурец</t>
  </si>
  <si>
    <t>свекольник  со сметаной</t>
  </si>
  <si>
    <t>поджарка из мяса свинины</t>
  </si>
  <si>
    <t>каша рисовая  рассыпчатая</t>
  </si>
  <si>
    <t>компот из с\ф</t>
  </si>
  <si>
    <t>хлеб</t>
  </si>
  <si>
    <t>свекольник со сметаной</t>
  </si>
  <si>
    <t>подхарка из мяса свинины</t>
  </si>
  <si>
    <t>каша рисовая рассыпчатая</t>
  </si>
  <si>
    <t>салат из свеклы батон</t>
  </si>
  <si>
    <t>чай на молоке хлеб</t>
  </si>
  <si>
    <t>котлета рыбная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</si>
  <si>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</si>
  <si>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</si>
  <si>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</si>
  <si>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</si>
  <si>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</si>
  <si>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</si>
  <si>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150\3</t>
  </si>
  <si>
    <t>50/15</t>
  </si>
  <si>
    <t>180\5</t>
  </si>
  <si>
    <t>70/20</t>
  </si>
  <si>
    <t>30\30</t>
  </si>
  <si>
    <t>180\20</t>
  </si>
  <si>
    <t>50.</t>
  </si>
  <si>
    <t>50\50</t>
  </si>
  <si>
    <t>200\25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</si>
  <si>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</si>
  <si>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</si>
  <si>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</si>
  <si>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</si>
  <si>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</si>
  <si>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</si>
  <si>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</si>
  <si>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</si>
  <si>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</si>
  <si>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</si>
  <si>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</si>
  <si>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</si>
  <si>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</si>
  <si>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</si>
  <si>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</si>
  <si>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</si>
  <si>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</si>
  <si>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</si>
  <si>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</si>
  <si>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</si>
  <si>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</si>
  <si>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</si>
  <si>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</si>
  <si>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</si>
  <si>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</si>
  <si>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</si>
  <si>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\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</si>
  <si>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</si>
  <si>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</si>
  <si>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</si>
  <si>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</si>
  <si>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</si>
  <si>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</si>
  <si>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</si>
  <si>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</si>
  <si>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</si>
  <si>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</si>
  <si>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</si>
  <si>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</si>
  <si>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</si>
  <si>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</si>
  <si>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</si>
  <si>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</si>
  <si>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</si>
  <si>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</si>
  <si>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</si>
  <si>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</si>
  <si>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</si>
  <si>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</si>
  <si>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</si>
  <si>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</si>
  <si>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</si>
  <si>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</si>
  <si>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</si>
  <si>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</si>
  <si>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</si>
  <si>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</si>
  <si>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</si>
  <si>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</si>
  <si>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</si>
  <si>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</si>
  <si>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</si>
  <si>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</si>
  <si>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</si>
  <si>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</si>
  <si>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</si>
  <si>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</si>
  <si>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</si>
  <si>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</si>
  <si>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</si>
  <si>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</si>
  <si>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</si>
  <si>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</si>
  <si>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</si>
  <si>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</si>
  <si>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</si>
  <si>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</si>
  <si>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</si>
  <si>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</si>
  <si>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</si>
  <si>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</si>
  <si>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</si>
  <si>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</si>
  <si>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</si>
  <si>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</si>
  <si>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</si>
  <si>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</si>
  <si>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</si>
  <si>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</si>
  <si>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</si>
  <si>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</si>
  <si>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</si>
  <si>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</si>
  <si>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</si>
  <si>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</si>
  <si>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</si>
  <si>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</si>
  <si>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</si>
  <si>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</si>
  <si>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</si>
  <si>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</si>
  <si>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</si>
  <si>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</si>
  <si>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</si>
  <si>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</si>
  <si>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</si>
  <si>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Долженко Н.В.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</si>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</sst>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"/>
    <numFmt numFmtId="168" formatCode="0.000"/>
  </numFmts>
  <fonts count="16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8"/>
      <color rgb="FF000000"/>
      <name val="Times New Roman"/>
    </font>
    <font>
      <b val="1"/>
      <i val="0"/>
      <strike val="0"/>
      <u val="singl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4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4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5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4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4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4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5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5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33201372c695709830ac67d46eb30691.jpeg"/><Relationship Id="rId2" Type="http://schemas.openxmlformats.org/officeDocument/2006/relationships/image" Target="../media/666464a6b959b510310542fb83da7ed02.jpeg"/><Relationship Id="rId3" Type="http://schemas.openxmlformats.org/officeDocument/2006/relationships/image" Target="../media/d35b68a436d3497a3c07a74e4c61207e3.jpeg"/><Relationship Id="rId4" Type="http://schemas.openxmlformats.org/officeDocument/2006/relationships/image" Target="../media/6de21968ba0e2c93353cffe1d3123e334.jpeg"/><Relationship Id="rId5" Type="http://schemas.openxmlformats.org/officeDocument/2006/relationships/image" Target="../media/ca2ec56f4b2d80dcd9095aca0b52e4ac5.png"/><Relationship Id="rId6" Type="http://schemas.openxmlformats.org/officeDocument/2006/relationships/image" Target="../media/d3183a1b99505b45577cce6e658e7b62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630575</xdr:colOff>
      <xdr:row>1</xdr:row>
      <xdr:rowOff>0</xdr:rowOff>
    </xdr:from>
    <xdr:ext cx="762000" cy="8477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104998</xdr:colOff>
      <xdr:row>8</xdr:row>
      <xdr:rowOff>67717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1262797</xdr:colOff>
      <xdr:row>140</xdr:row>
      <xdr:rowOff>152698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17190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62000" cy="8572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4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8" t="s">
        <v>0</v>
      </c>
      <c r="B1" s="148"/>
      <c r="C1" s="148"/>
      <c r="D1" s="148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9"/>
      <c r="V1" s="149"/>
      <c r="W1" s="6"/>
      <c r="X1" s="7"/>
      <c r="Y1" s="7"/>
      <c r="Z1" s="7"/>
      <c r="AA1" s="7"/>
      <c r="AB1" s="7"/>
      <c r="AC1" s="7"/>
      <c r="AD1" s="7"/>
      <c r="AE1" s="7"/>
      <c r="AF1" s="7"/>
      <c r="AG1" s="150"/>
      <c r="AH1" s="150"/>
      <c r="AI1" s="8"/>
    </row>
    <row r="2" spans="1:38" customHeight="1" ht="18">
      <c r="A2" s="9" t="s">
        <v>2</v>
      </c>
      <c r="B2" s="151" t="s">
        <v>3</v>
      </c>
      <c r="C2" s="151"/>
      <c r="D2" s="15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2"/>
      <c r="AD2" s="152"/>
      <c r="AE2" s="152"/>
      <c r="AF2" s="152"/>
      <c r="AG2" s="153" t="s">
        <v>4</v>
      </c>
      <c r="AH2" s="153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2" t="s">
        <v>6</v>
      </c>
      <c r="AD3" s="152"/>
      <c r="AE3" s="152"/>
      <c r="AF3" s="152"/>
      <c r="AG3" s="156" t="s">
        <v>7</v>
      </c>
      <c r="AH3" s="156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152" t="s">
        <v>11</v>
      </c>
      <c r="AF4" s="152"/>
      <c r="AG4" s="156"/>
      <c r="AH4" s="156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2"/>
      <c r="AF5" s="152"/>
      <c r="AG5" s="157"/>
      <c r="AH5" s="157"/>
      <c r="AI5" s="7"/>
    </row>
    <row r="6" spans="1:38" customHeight="1" ht="12.75">
      <c r="A6" s="161" t="s">
        <v>13</v>
      </c>
      <c r="B6" s="161"/>
      <c r="C6" s="161"/>
      <c r="D6" s="155" t="s">
        <v>14</v>
      </c>
      <c r="E6" s="155"/>
      <c r="F6" s="154" t="s">
        <v>15</v>
      </c>
      <c r="G6" s="154"/>
      <c r="H6" s="154" t="s">
        <v>16</v>
      </c>
      <c r="I6" s="154"/>
      <c r="J6" s="154" t="s">
        <v>17</v>
      </c>
      <c r="K6" s="154"/>
      <c r="L6" s="155" t="s">
        <v>18</v>
      </c>
      <c r="M6" s="15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157"/>
      <c r="AH6" s="157"/>
      <c r="AI6" s="7"/>
    </row>
    <row r="7" spans="1:38" customHeight="1" ht="10.15">
      <c r="A7" s="161"/>
      <c r="B7" s="161"/>
      <c r="C7" s="161"/>
      <c r="D7" s="155"/>
      <c r="E7" s="155"/>
      <c r="F7" s="154"/>
      <c r="G7" s="154"/>
      <c r="H7" s="154"/>
      <c r="I7" s="154"/>
      <c r="J7" s="154"/>
      <c r="K7" s="154"/>
      <c r="L7" s="155"/>
      <c r="M7" s="15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157"/>
      <c r="AH7" s="157"/>
      <c r="AI7" s="7"/>
    </row>
    <row r="8" spans="1:38" customHeight="1" ht="13.5">
      <c r="A8" s="158" t="s">
        <v>24</v>
      </c>
      <c r="B8" s="158" t="s">
        <v>25</v>
      </c>
      <c r="C8" s="158"/>
      <c r="D8" s="155"/>
      <c r="E8" s="155"/>
      <c r="F8" s="154"/>
      <c r="G8" s="154"/>
      <c r="H8" s="154"/>
      <c r="I8" s="154"/>
      <c r="J8" s="154"/>
      <c r="K8" s="154"/>
      <c r="L8" s="155"/>
      <c r="M8" s="15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9"/>
      <c r="AH8" s="159"/>
      <c r="AI8" s="7"/>
    </row>
    <row r="9" spans="1:38" customHeight="1" ht="25.7">
      <c r="A9" s="158"/>
      <c r="B9" s="158"/>
      <c r="C9" s="158"/>
      <c r="D9" s="155"/>
      <c r="E9" s="155"/>
      <c r="F9" s="154"/>
      <c r="G9" s="154"/>
      <c r="H9" s="154"/>
      <c r="I9" s="154"/>
      <c r="J9" s="154"/>
      <c r="K9" s="154"/>
      <c r="L9" s="155"/>
      <c r="M9" s="15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160"/>
      <c r="AH9" s="160"/>
      <c r="AI9" s="7"/>
    </row>
    <row r="10" spans="1:38" customHeight="1" ht="11.45">
      <c r="A10" s="23">
        <v>1</v>
      </c>
      <c r="B10" s="162">
        <v>2</v>
      </c>
      <c r="C10" s="162"/>
      <c r="D10" s="163">
        <v>3</v>
      </c>
      <c r="E10" s="163"/>
      <c r="F10" s="163">
        <v>4</v>
      </c>
      <c r="G10" s="163"/>
      <c r="H10" s="163">
        <v>5</v>
      </c>
      <c r="I10" s="163"/>
      <c r="J10" s="163">
        <v>6</v>
      </c>
      <c r="K10" s="163"/>
      <c r="L10" s="163">
        <v>7</v>
      </c>
      <c r="M10" s="163"/>
      <c r="AE10" s="24"/>
      <c r="AG10" s="24"/>
      <c r="AH10" s="25"/>
      <c r="AI10" s="24"/>
    </row>
    <row r="11" spans="1:38" customHeight="1" ht="11.45">
      <c r="A11" s="26" t="s">
        <v>28</v>
      </c>
      <c r="B11" s="164"/>
      <c r="C11" s="164"/>
      <c r="D11" s="164"/>
      <c r="E11" s="164"/>
      <c r="F11" s="164">
        <v>7</v>
      </c>
      <c r="G11" s="164"/>
      <c r="H11" s="165"/>
      <c r="I11" s="165"/>
      <c r="J11" s="165"/>
      <c r="K11" s="165"/>
      <c r="L11" s="165">
        <v>7</v>
      </c>
      <c r="M11" s="165"/>
    </row>
    <row r="12" spans="1:38" customHeight="1" ht="11.45">
      <c r="A12" s="27" t="s">
        <v>29</v>
      </c>
      <c r="B12" s="166"/>
      <c r="C12" s="166"/>
      <c r="D12" s="166"/>
      <c r="E12" s="166"/>
      <c r="F12" s="166">
        <v>34</v>
      </c>
      <c r="G12" s="166"/>
      <c r="H12" s="166"/>
      <c r="I12" s="166"/>
      <c r="J12" s="166"/>
      <c r="K12" s="166"/>
      <c r="L12" s="166">
        <v>34</v>
      </c>
      <c r="M12" s="166"/>
    </row>
    <row r="13" spans="1:38" customHeight="1" ht="11.45">
      <c r="A13" s="27" t="s">
        <v>30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  <row r="14" spans="1:38" customHeight="1" ht="11.45">
      <c r="A14" s="27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</row>
    <row r="15" spans="1:38" customHeight="1" ht="11.45">
      <c r="A15" s="28"/>
      <c r="B15" s="29"/>
      <c r="C15" s="29"/>
      <c r="D15" s="167" t="s">
        <v>31</v>
      </c>
      <c r="E15" s="167"/>
      <c r="F15" s="168">
        <f>SUM(F11:G14)</f>
        <v>41</v>
      </c>
      <c r="G15" s="168"/>
      <c r="H15" s="168">
        <f>SUM(H11:I14)</f>
        <v>0</v>
      </c>
      <c r="I15" s="168"/>
      <c r="J15" s="168">
        <f>SUM(J11:K14)</f>
        <v>0</v>
      </c>
      <c r="K15" s="168"/>
      <c r="L15" s="168">
        <f>SUM(L11:M14)</f>
        <v>41</v>
      </c>
      <c r="M15" s="168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69" t="s">
        <v>33</v>
      </c>
      <c r="C17" s="169"/>
      <c r="D17" s="169"/>
      <c r="E17" s="169"/>
      <c r="F17" s="169"/>
      <c r="G17" s="169"/>
      <c r="H17" s="170" t="s">
        <v>34</v>
      </c>
      <c r="I17" s="170"/>
      <c r="J17" s="171" t="s">
        <v>35</v>
      </c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2" t="s">
        <v>36</v>
      </c>
      <c r="W17" s="172"/>
      <c r="X17" s="172"/>
      <c r="Y17" s="172"/>
      <c r="Z17" s="172"/>
      <c r="AA17" s="172"/>
      <c r="AB17" s="173" t="s">
        <v>37</v>
      </c>
      <c r="AC17" s="173"/>
      <c r="AD17" s="173"/>
      <c r="AE17" s="174" t="s">
        <v>38</v>
      </c>
      <c r="AF17" s="175" t="s">
        <v>39</v>
      </c>
      <c r="AG17" s="176" t="s">
        <v>40</v>
      </c>
      <c r="AH17" s="176"/>
      <c r="AI17" s="176"/>
      <c r="AJ17" s="176"/>
    </row>
    <row r="18" spans="1:38" customHeight="1" ht="11.25">
      <c r="A18" s="31"/>
      <c r="B18" s="177" t="s">
        <v>41</v>
      </c>
      <c r="C18" s="177"/>
      <c r="D18" s="177"/>
      <c r="E18" s="178" t="s">
        <v>42</v>
      </c>
      <c r="F18" s="178"/>
      <c r="G18" s="178"/>
      <c r="H18" s="32" t="s">
        <v>41</v>
      </c>
      <c r="I18" s="33" t="s">
        <v>42</v>
      </c>
      <c r="J18" s="179" t="s">
        <v>41</v>
      </c>
      <c r="K18" s="179"/>
      <c r="L18" s="179"/>
      <c r="M18" s="179"/>
      <c r="N18" s="179"/>
      <c r="O18" s="179"/>
      <c r="P18" s="178" t="s">
        <v>42</v>
      </c>
      <c r="Q18" s="178"/>
      <c r="R18" s="178"/>
      <c r="S18" s="178"/>
      <c r="T18" s="178"/>
      <c r="U18" s="178"/>
      <c r="V18" s="180" t="s">
        <v>41</v>
      </c>
      <c r="W18" s="180"/>
      <c r="X18" s="180"/>
      <c r="Y18" s="181" t="s">
        <v>42</v>
      </c>
      <c r="Z18" s="181"/>
      <c r="AA18" s="181"/>
      <c r="AB18" s="173"/>
      <c r="AC18" s="173"/>
      <c r="AD18" s="173"/>
      <c r="AE18" s="174"/>
      <c r="AF18" s="175"/>
      <c r="AG18" s="176"/>
      <c r="AH18" s="176"/>
      <c r="AI18" s="176"/>
      <c r="AJ18" s="176"/>
    </row>
    <row r="19" spans="1:38" customHeight="1" ht="10.5">
      <c r="A19" s="34"/>
      <c r="B19" s="182" t="s">
        <v>43</v>
      </c>
      <c r="C19" s="183" t="s">
        <v>44</v>
      </c>
      <c r="D19" s="183" t="s">
        <v>45</v>
      </c>
      <c r="E19" s="182" t="s">
        <v>46</v>
      </c>
      <c r="F19" s="183" t="s">
        <v>47</v>
      </c>
      <c r="G19" s="183" t="s">
        <v>45</v>
      </c>
      <c r="H19" s="182" t="s">
        <v>48</v>
      </c>
      <c r="I19" s="182" t="s">
        <v>48</v>
      </c>
      <c r="J19" s="184" t="s">
        <v>49</v>
      </c>
      <c r="K19" s="183" t="s">
        <v>50</v>
      </c>
      <c r="L19" s="183" t="s">
        <v>51</v>
      </c>
      <c r="M19" s="183" t="s">
        <v>52</v>
      </c>
      <c r="N19" s="183" t="s">
        <v>53</v>
      </c>
      <c r="O19" s="183" t="s">
        <v>54</v>
      </c>
      <c r="P19" s="184" t="s">
        <v>49</v>
      </c>
      <c r="Q19" s="183" t="s">
        <v>55</v>
      </c>
      <c r="R19" s="183" t="s">
        <v>56</v>
      </c>
      <c r="S19" s="183" t="s">
        <v>57</v>
      </c>
      <c r="T19" s="183" t="s">
        <v>53</v>
      </c>
      <c r="U19" s="185" t="s">
        <v>54</v>
      </c>
      <c r="V19" s="186" t="s">
        <v>58</v>
      </c>
      <c r="W19" s="183" t="s">
        <v>59</v>
      </c>
      <c r="X19" s="183" t="s">
        <v>60</v>
      </c>
      <c r="Y19" s="186" t="s">
        <v>58</v>
      </c>
      <c r="Z19" s="183" t="s">
        <v>59</v>
      </c>
      <c r="AA19" s="183" t="s">
        <v>60</v>
      </c>
      <c r="AB19" s="188"/>
      <c r="AC19" s="193"/>
      <c r="AD19" s="194"/>
      <c r="AE19" s="174"/>
      <c r="AF19" s="175"/>
      <c r="AG19" s="195" t="s">
        <v>61</v>
      </c>
      <c r="AH19" s="195"/>
      <c r="AI19" s="195"/>
      <c r="AJ19" s="195"/>
    </row>
    <row r="20" spans="1:38" customHeight="1" ht="10.5">
      <c r="A20" s="35" t="s">
        <v>62</v>
      </c>
      <c r="B20" s="182"/>
      <c r="C20" s="183"/>
      <c r="D20" s="183"/>
      <c r="E20" s="182"/>
      <c r="F20" s="183"/>
      <c r="G20" s="183"/>
      <c r="H20" s="182"/>
      <c r="I20" s="182"/>
      <c r="J20" s="184"/>
      <c r="K20" s="183"/>
      <c r="L20" s="183"/>
      <c r="M20" s="183"/>
      <c r="N20" s="183"/>
      <c r="O20" s="183"/>
      <c r="P20" s="184"/>
      <c r="Q20" s="183"/>
      <c r="R20" s="183"/>
      <c r="S20" s="183"/>
      <c r="T20" s="183"/>
      <c r="U20" s="185"/>
      <c r="V20" s="186"/>
      <c r="W20" s="183"/>
      <c r="X20" s="183"/>
      <c r="Y20" s="186"/>
      <c r="Z20" s="183"/>
      <c r="AA20" s="183"/>
      <c r="AB20" s="188"/>
      <c r="AC20" s="193"/>
      <c r="AD20" s="194"/>
      <c r="AE20" s="174"/>
      <c r="AF20" s="175"/>
      <c r="AG20" s="196" t="s">
        <v>41</v>
      </c>
      <c r="AH20" s="197" t="s">
        <v>42</v>
      </c>
      <c r="AI20" s="198" t="s">
        <v>63</v>
      </c>
      <c r="AJ20" s="187" t="s">
        <v>64</v>
      </c>
    </row>
    <row r="21" spans="1:38" customHeight="1" ht="39">
      <c r="A21" s="36"/>
      <c r="B21" s="182"/>
      <c r="C21" s="183"/>
      <c r="D21" s="183"/>
      <c r="E21" s="182"/>
      <c r="F21" s="183"/>
      <c r="G21" s="183"/>
      <c r="H21" s="182"/>
      <c r="I21" s="182"/>
      <c r="J21" s="184"/>
      <c r="K21" s="183"/>
      <c r="L21" s="183"/>
      <c r="M21" s="183"/>
      <c r="N21" s="183"/>
      <c r="O21" s="183"/>
      <c r="P21" s="184"/>
      <c r="Q21" s="183"/>
      <c r="R21" s="183"/>
      <c r="S21" s="183"/>
      <c r="T21" s="183"/>
      <c r="U21" s="185"/>
      <c r="V21" s="186"/>
      <c r="W21" s="183"/>
      <c r="X21" s="183"/>
      <c r="Y21" s="186"/>
      <c r="Z21" s="183"/>
      <c r="AA21" s="183"/>
      <c r="AB21" s="188"/>
      <c r="AC21" s="193"/>
      <c r="AD21" s="194"/>
      <c r="AE21" s="174"/>
      <c r="AF21" s="175"/>
      <c r="AG21" s="196"/>
      <c r="AH21" s="197"/>
      <c r="AI21" s="198"/>
      <c r="AJ21" s="187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65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66</v>
      </c>
      <c r="B24" s="61">
        <v>130</v>
      </c>
      <c r="C24" s="62">
        <v>150</v>
      </c>
      <c r="D24" s="62">
        <v>40</v>
      </c>
      <c r="E24" s="62">
        <v>130</v>
      </c>
      <c r="F24" s="62">
        <v>180</v>
      </c>
      <c r="G24" s="63">
        <v>50</v>
      </c>
      <c r="H24" s="64">
        <v>150</v>
      </c>
      <c r="I24" s="65">
        <v>180</v>
      </c>
      <c r="J24" s="62">
        <v>30</v>
      </c>
      <c r="K24" s="62" t="s">
        <v>67</v>
      </c>
      <c r="L24" s="62" t="s">
        <v>68</v>
      </c>
      <c r="M24" s="62">
        <v>110</v>
      </c>
      <c r="N24" s="62">
        <v>150</v>
      </c>
      <c r="O24" s="62">
        <v>25</v>
      </c>
      <c r="P24" s="62">
        <v>50</v>
      </c>
      <c r="Q24" s="62" t="s">
        <v>69</v>
      </c>
      <c r="R24" s="62" t="s">
        <v>70</v>
      </c>
      <c r="S24" s="62">
        <v>110</v>
      </c>
      <c r="T24" s="62">
        <v>180</v>
      </c>
      <c r="U24" s="62">
        <v>30</v>
      </c>
      <c r="V24" s="66" t="s">
        <v>71</v>
      </c>
      <c r="W24" s="62" t="s">
        <v>72</v>
      </c>
      <c r="X24" s="67" t="s">
        <v>73</v>
      </c>
      <c r="Y24" s="62" t="s">
        <v>74</v>
      </c>
      <c r="Z24" s="63" t="s">
        <v>75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03" t="s">
        <v>76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204" t="s">
        <v>77</v>
      </c>
      <c r="AF25" s="189" t="s">
        <v>78</v>
      </c>
      <c r="AG25" s="190">
        <f>(B26+C26+D26+H26+J26+K26+L26+M26+N26+O26+V26+W26+X26)/1000</f>
        <v>0</v>
      </c>
      <c r="AH25" s="191">
        <f>(E26+F26+G26+I26+P26+Q26+R26+S26+T26+U26+Y26+Z26+AA26)/1000</f>
        <v>0</v>
      </c>
      <c r="AI25" s="192">
        <f>(AB26+AC26+AD26)/1000</f>
        <v>0</v>
      </c>
      <c r="AJ25" s="191">
        <f>SUM(AG25:AI26)</f>
        <v>0</v>
      </c>
    </row>
    <row r="26" spans="1:38" customHeight="1" ht="9.4">
      <c r="A26" s="203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204"/>
      <c r="AF26" s="189"/>
      <c r="AG26" s="190"/>
      <c r="AH26" s="191"/>
      <c r="AI26" s="192"/>
      <c r="AJ26" s="191"/>
    </row>
    <row r="27" spans="1:38" customHeight="1" ht="9.4">
      <c r="A27" s="199" t="s">
        <v>79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100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200"/>
      <c r="AF27" s="201" t="s">
        <v>80</v>
      </c>
      <c r="AG27" s="190">
        <f>(B28+C28+D28+H28+J28+K28+L28+M28+N28+O28+V28+W28+X28)/1000</f>
        <v>0.61</v>
      </c>
      <c r="AH27" s="191">
        <f>(E28+F28+G28+I28+P28+Q28+R28+S28+T28+U28+Y28+Z28+AA28)/1000</f>
        <v>3.4</v>
      </c>
      <c r="AI27" s="192">
        <f>(AB28+AC28+AD28)/1000</f>
        <v>0</v>
      </c>
      <c r="AJ27" s="202">
        <f>SUM(AG27:AI28)</f>
        <v>4.01</v>
      </c>
    </row>
    <row r="28" spans="1:38" customHeight="1" ht="9.4">
      <c r="A28" s="199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610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3400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200"/>
      <c r="AF28" s="201"/>
      <c r="AG28" s="190"/>
      <c r="AH28" s="191"/>
      <c r="AI28" s="192"/>
      <c r="AJ28" s="202"/>
    </row>
    <row r="29" spans="1:38" customHeight="1" ht="9.4">
      <c r="A29" s="199" t="s">
        <v>81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200"/>
      <c r="AF29" s="201" t="s">
        <v>82</v>
      </c>
      <c r="AG29" s="190">
        <f>(B30+C30+D30+H30+J30+K30+L30+M30+N30+O30+V30+W30+X30)/1000</f>
        <v>0</v>
      </c>
      <c r="AH29" s="191">
        <f>(E30+F30+G30+I30+P30+Q30+R30+S30+T30+U30+Y30+Z30+AA30)/1000</f>
        <v>0</v>
      </c>
      <c r="AI29" s="192">
        <f>(AB30+AC30+AD30)/1000</f>
        <v>0</v>
      </c>
      <c r="AJ29" s="202">
        <f>SUM(AG29:AI30)</f>
        <v>0</v>
      </c>
    </row>
    <row r="30" spans="1:38" customHeight="1" ht="9.4">
      <c r="A30" s="199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200"/>
      <c r="AF30" s="201"/>
      <c r="AG30" s="190"/>
      <c r="AH30" s="191"/>
      <c r="AI30" s="192"/>
      <c r="AJ30" s="202"/>
    </row>
    <row r="31" spans="1:38" customHeight="1" ht="9.4">
      <c r="A31" s="206" t="s">
        <v>83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200"/>
      <c r="AF31" s="201" t="s">
        <v>84</v>
      </c>
      <c r="AG31" s="190">
        <f>(B32+C32+D32+H32+J32+K32+L32+M32+N32+O32+V32+W32+X32)/1000</f>
        <v>0</v>
      </c>
      <c r="AH31" s="191">
        <f>(E32+F32+G32+I32+P32+Q32+R32+S32+T32+U32+Y32+Z32+AA32)/1000</f>
        <v>0</v>
      </c>
      <c r="AI31" s="192">
        <f>(AB32+AC32+AD32)/1000</f>
        <v>0</v>
      </c>
      <c r="AJ31" s="202">
        <f>SUM(AG31:AI32)</f>
        <v>0</v>
      </c>
    </row>
    <row r="32" spans="1:38" customHeight="1" ht="9.4">
      <c r="A32" s="206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200"/>
      <c r="AF32" s="201"/>
      <c r="AG32" s="190"/>
      <c r="AH32" s="191"/>
      <c r="AI32" s="192"/>
      <c r="AJ32" s="202"/>
    </row>
    <row r="33" spans="1:38" customHeight="1" ht="9.4">
      <c r="A33" s="208" t="s">
        <v>85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200"/>
      <c r="AF33" s="205">
        <v>610008</v>
      </c>
      <c r="AG33" s="190">
        <f>(B34+C34+D34+H34+J34+K34+L34+M34+N34+O34+V34+W34+X34)/1000</f>
        <v>0</v>
      </c>
      <c r="AH33" s="191">
        <f>(E34+F34+G34+I34+P34+Q34+R34+S34+T34+U34+Y34+Z34+AA34)/1000</f>
        <v>0</v>
      </c>
      <c r="AI33" s="192">
        <f>(AB34+AC34+AD34)/1000</f>
        <v>0</v>
      </c>
      <c r="AJ33" s="202">
        <f>SUM(AG33:AI34)</f>
        <v>0</v>
      </c>
    </row>
    <row r="34" spans="1:38" customHeight="1" ht="9.4">
      <c r="A34" s="208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200"/>
      <c r="AF34" s="205"/>
      <c r="AG34" s="190"/>
      <c r="AH34" s="191"/>
      <c r="AI34" s="192"/>
      <c r="AJ34" s="202"/>
    </row>
    <row r="35" spans="1:38" customHeight="1" ht="9.4">
      <c r="A35" s="207" t="s">
        <v>86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200" t="s">
        <v>77</v>
      </c>
      <c r="AF35" s="201" t="s">
        <v>87</v>
      </c>
      <c r="AG35" s="190">
        <f>(B36+C36+D36+H36+J36+K36+L36+M36+N36+O36+V36+W36+X36)/1000</f>
        <v>0.33</v>
      </c>
      <c r="AH35" s="191">
        <f>(E36+F36+G36+I36+P36+Q36+R36+S36+T36+U36+Y36+Z36+AA36)/1000</f>
        <v>2.21</v>
      </c>
      <c r="AI35" s="192">
        <f>(AB36+AC36+AD36)/1000</f>
        <v>0</v>
      </c>
      <c r="AJ35" s="202">
        <f>SUM(AG35:AI36)</f>
        <v>2.54</v>
      </c>
    </row>
    <row r="36" spans="1:38" customHeight="1" ht="9.4">
      <c r="A36" s="207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330</v>
      </c>
      <c r="Y36" s="83">
        <f>Y35*F12</f>
        <v>0</v>
      </c>
      <c r="Z36" s="83">
        <f>Z35*F12</f>
        <v>0</v>
      </c>
      <c r="AA36" s="86">
        <f>AA35*F12</f>
        <v>2210</v>
      </c>
      <c r="AB36" s="82">
        <f>AB35*F13</f>
        <v>0</v>
      </c>
      <c r="AC36" s="83">
        <f>AC35*F13</f>
        <v>0</v>
      </c>
      <c r="AD36" s="87">
        <f>AD35*F13</f>
        <v>0</v>
      </c>
      <c r="AE36" s="200"/>
      <c r="AF36" s="201"/>
      <c r="AG36" s="190"/>
      <c r="AH36" s="191"/>
      <c r="AI36" s="192"/>
      <c r="AJ36" s="202"/>
    </row>
    <row r="37" spans="1:38" customHeight="1" ht="9.4">
      <c r="A37" s="199" t="s">
        <v>88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200"/>
      <c r="AF37" s="201" t="s">
        <v>89</v>
      </c>
      <c r="AG37" s="190">
        <f>(B38+C38+D38+H38+J38+K38+L38+M38+N38+O38+V38+W38+X38)/1000</f>
        <v>0</v>
      </c>
      <c r="AH37" s="191">
        <f>(E38+F38+G38+I38+P38+Q38+R38+S38+T38+U38+Y38+Z38+AA38)/1000</f>
        <v>0</v>
      </c>
      <c r="AI37" s="192">
        <f>(AB38+AC38+AD38)/1000</f>
        <v>0</v>
      </c>
      <c r="AJ37" s="202">
        <f>SUM(AG37:AI38)</f>
        <v>0</v>
      </c>
    </row>
    <row r="38" spans="1:38" customHeight="1" ht="9.4">
      <c r="A38" s="199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200"/>
      <c r="AF38" s="201"/>
      <c r="AG38" s="190"/>
      <c r="AH38" s="191"/>
      <c r="AI38" s="192"/>
      <c r="AJ38" s="202"/>
    </row>
    <row r="39" spans="1:38" customHeight="1" ht="9.4">
      <c r="A39" s="199" t="s">
        <v>90</v>
      </c>
      <c r="B39" s="95">
        <v>10</v>
      </c>
      <c r="C39" s="90"/>
      <c r="D39" s="90"/>
      <c r="E39" s="90">
        <v>10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200" t="s">
        <v>77</v>
      </c>
      <c r="AF39" s="201" t="s">
        <v>91</v>
      </c>
      <c r="AG39" s="190">
        <f>(B40+C40+D40+H40+J40+K40+L40+M40+N40+O40+V40+W40+X40)/1000</f>
        <v>0.147</v>
      </c>
      <c r="AH39" s="191">
        <f>(E40+F40+G40+I40+P40+Q40+R40+S40+T40+U40+Y40+Z40+AA40)/1000</f>
        <v>0.803</v>
      </c>
      <c r="AI39" s="192">
        <f>(AB40+AC40+AD40)/1000</f>
        <v>0</v>
      </c>
      <c r="AJ39" s="202">
        <f>SUM(AG39:AI40)</f>
        <v>0.95</v>
      </c>
    </row>
    <row r="40" spans="1:38" customHeight="1" ht="9.4">
      <c r="A40" s="199"/>
      <c r="B40" s="82">
        <f>B39*F11</f>
        <v>70</v>
      </c>
      <c r="C40" s="83">
        <f>C39*F11</f>
        <v>0</v>
      </c>
      <c r="D40" s="83">
        <f>D39*F11</f>
        <v>0</v>
      </c>
      <c r="E40" s="83">
        <f>E39*F12</f>
        <v>340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21</v>
      </c>
      <c r="L40" s="83">
        <f>L39*F11</f>
        <v>0</v>
      </c>
      <c r="M40" s="83">
        <f>M39*F11</f>
        <v>35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123</v>
      </c>
      <c r="R40" s="83">
        <f>R39*F12</f>
        <v>0</v>
      </c>
      <c r="S40" s="83">
        <f>S39*F12</f>
        <v>197.2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21</v>
      </c>
      <c r="Y40" s="83">
        <f>Y39*F12</f>
        <v>0</v>
      </c>
      <c r="Z40" s="83">
        <f>Z39*F12</f>
        <v>0</v>
      </c>
      <c r="AA40" s="86">
        <f>AA39*F12</f>
        <v>142.8</v>
      </c>
      <c r="AB40" s="82">
        <f>AB39*F13</f>
        <v>0</v>
      </c>
      <c r="AC40" s="83">
        <f>AC39*F13</f>
        <v>0</v>
      </c>
      <c r="AD40" s="87">
        <f>AD39*F13</f>
        <v>0</v>
      </c>
      <c r="AE40" s="200"/>
      <c r="AF40" s="201"/>
      <c r="AG40" s="190"/>
      <c r="AH40" s="191"/>
      <c r="AI40" s="192"/>
      <c r="AJ40" s="202"/>
    </row>
    <row r="41" spans="1:38" customHeight="1" ht="9.4">
      <c r="A41" s="199" t="s">
        <v>92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13"/>
      <c r="AF41" s="209" t="s">
        <v>93</v>
      </c>
      <c r="AG41" s="210">
        <f>B42+C42+D42+H42+J42+K42+L42+M42+N42+O42+V42+W42+X42</f>
        <v>0.063</v>
      </c>
      <c r="AH41" s="211">
        <f>E42+F42+G42+I42+P42+Q42+R42+S42+T42+U42+Y42+Z42+AA42</f>
        <v>0.337</v>
      </c>
      <c r="AI41" s="212">
        <f>AB42+AC42+AD42</f>
        <v>0</v>
      </c>
      <c r="AJ41" s="211">
        <f>SUM(AG41:AI42)</f>
        <v>0.4</v>
      </c>
    </row>
    <row r="42" spans="1:38" customHeight="1" ht="9.4">
      <c r="A42" s="199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0.049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f>R41*F12</f>
        <v>0.238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0.014</v>
      </c>
      <c r="W42" s="110">
        <f>W41*F11</f>
        <v>0</v>
      </c>
      <c r="X42" s="110">
        <f>X41*F11</f>
        <v>0</v>
      </c>
      <c r="Y42" s="114">
        <v>0.099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13"/>
      <c r="AF42" s="209"/>
      <c r="AG42" s="210"/>
      <c r="AH42" s="211"/>
      <c r="AI42" s="212"/>
      <c r="AJ42" s="211"/>
    </row>
    <row r="43" spans="1:38" customHeight="1" ht="9.4">
      <c r="A43" s="199" t="s">
        <v>94</v>
      </c>
      <c r="B43" s="98"/>
      <c r="C43" s="99"/>
      <c r="D43" s="99"/>
      <c r="E43" s="99"/>
      <c r="F43" s="99"/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>
        <v>0.18</v>
      </c>
      <c r="X43" s="99">
        <v>0.007</v>
      </c>
      <c r="Y43" s="99"/>
      <c r="Z43" s="100">
        <v>0.2</v>
      </c>
      <c r="AA43" s="102">
        <v>0.009</v>
      </c>
      <c r="AB43" s="99"/>
      <c r="AC43" s="99"/>
      <c r="AD43" s="108"/>
      <c r="AE43" s="213" t="s">
        <v>95</v>
      </c>
      <c r="AF43" s="209" t="s">
        <v>96</v>
      </c>
      <c r="AG43" s="210">
        <f>B44+C44+D44+H44+J44+K44+L44+M44+N44+O44+V44+W44+X44</f>
        <v>1.435</v>
      </c>
      <c r="AH43" s="211">
        <f>E44+F44+G44+I44+P44+Q44+R44+S44+T44+U44+Y44+Z44+AA44</f>
        <v>7.565</v>
      </c>
      <c r="AI43" s="212">
        <f>AB44+AC44+AD44</f>
        <v>0</v>
      </c>
      <c r="AJ43" s="211">
        <f>SUM(AG43:AI44)</f>
        <v>9</v>
      </c>
    </row>
    <row r="44" spans="1:38" customHeight="1" ht="9.4">
      <c r="A44" s="199"/>
      <c r="B44" s="109">
        <f>B43*F11</f>
        <v>0</v>
      </c>
      <c r="C44" s="110">
        <f>C43*F11</f>
        <v>0</v>
      </c>
      <c r="D44" s="110">
        <f>D43*F11</f>
        <v>0</v>
      </c>
      <c r="E44" s="110">
        <f>E43*F12</f>
        <v>0</v>
      </c>
      <c r="F44" s="110">
        <f>F43*F12</f>
        <v>0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0.126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0.714</v>
      </c>
      <c r="T44" s="112">
        <f>T43*F12</f>
        <v>0</v>
      </c>
      <c r="U44" s="115">
        <f>U43*F12</f>
        <v>0</v>
      </c>
      <c r="V44" s="109"/>
      <c r="W44" s="110">
        <f>W43*F11</f>
        <v>1.26</v>
      </c>
      <c r="X44" s="110">
        <f>X43*F11</f>
        <v>0.049</v>
      </c>
      <c r="Y44" s="110">
        <f>Y43*F12</f>
        <v>0</v>
      </c>
      <c r="Z44" s="110">
        <v>6.545</v>
      </c>
      <c r="AA44" s="115">
        <f>AA43*F12</f>
        <v>0.306</v>
      </c>
      <c r="AB44" s="109">
        <f>AB43*F13</f>
        <v>0</v>
      </c>
      <c r="AC44" s="110">
        <f>AC43*F13</f>
        <v>0</v>
      </c>
      <c r="AD44" s="113">
        <f>AD43*F13</f>
        <v>0</v>
      </c>
      <c r="AE44" s="213"/>
      <c r="AF44" s="209"/>
      <c r="AG44" s="210"/>
      <c r="AH44" s="211"/>
      <c r="AI44" s="212"/>
      <c r="AJ44" s="211"/>
    </row>
    <row r="45" spans="1:38" customHeight="1" ht="9.4">
      <c r="A45" s="199" t="s">
        <v>97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200" t="s">
        <v>77</v>
      </c>
      <c r="AF45" s="201" t="s">
        <v>98</v>
      </c>
      <c r="AG45" s="216">
        <f>(B46+C46+D46+H46+J46+K46+L46+M46+N46+O46+V46+W46+X46)/1000</f>
        <v>0</v>
      </c>
      <c r="AH45" s="202">
        <f>(E46+F46+G46+I46+P46+Q46+R46+S46+T46+U46+Y46+Z46+AA46)/1000</f>
        <v>0</v>
      </c>
      <c r="AI45" s="217">
        <f>(AB46+AC46+AD46)/1000</f>
        <v>0</v>
      </c>
      <c r="AJ45" s="202">
        <f>SUM(AG45:AI46)</f>
        <v>0</v>
      </c>
    </row>
    <row r="46" spans="1:38" customHeight="1" ht="9.4">
      <c r="A46" s="199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200"/>
      <c r="AF46" s="201"/>
      <c r="AG46" s="216"/>
      <c r="AH46" s="202"/>
      <c r="AI46" s="217"/>
      <c r="AJ46" s="202"/>
    </row>
    <row r="47" spans="1:38" customHeight="1" ht="9.4">
      <c r="A47" s="199" t="s">
        <v>99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200" t="s">
        <v>95</v>
      </c>
      <c r="AF47" s="201" t="s">
        <v>100</v>
      </c>
      <c r="AG47" s="218">
        <f>B48+C48+D48+H48+J48+K48+L48+M48+N48+O48+V48+W48+X48</f>
        <v>0</v>
      </c>
      <c r="AH47" s="215">
        <f>E48+F48+G48+I48+P48+Q48+R48+S48+T48+U48+Y48+Z48+AA48</f>
        <v>0</v>
      </c>
      <c r="AI47" s="214">
        <f>AB48+AC48+AD48</f>
        <v>0</v>
      </c>
      <c r="AJ47" s="215">
        <f>SUM(AG47:AI48)</f>
        <v>0</v>
      </c>
    </row>
    <row r="48" spans="1:38" customHeight="1" ht="9.4">
      <c r="A48" s="199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200"/>
      <c r="AF48" s="201"/>
      <c r="AG48" s="218"/>
      <c r="AH48" s="215"/>
      <c r="AI48" s="214"/>
      <c r="AJ48" s="215"/>
    </row>
    <row r="49" spans="1:38" customHeight="1" ht="9.4">
      <c r="A49" s="199" t="s">
        <v>101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102</v>
      </c>
      <c r="V49" s="95"/>
      <c r="W49" s="90"/>
      <c r="X49" s="90"/>
      <c r="Y49" s="90"/>
      <c r="Z49" s="92"/>
      <c r="AA49" s="93"/>
      <c r="AB49" s="90"/>
      <c r="AC49" s="90"/>
      <c r="AD49" s="96"/>
      <c r="AE49" s="200" t="s">
        <v>77</v>
      </c>
      <c r="AF49" s="201" t="s">
        <v>103</v>
      </c>
      <c r="AG49" s="216">
        <v>0.02</v>
      </c>
      <c r="AH49" s="202">
        <v>0.17</v>
      </c>
      <c r="AI49" s="217">
        <f>(AB50+AC50+AD50)/1000</f>
        <v>0</v>
      </c>
      <c r="AJ49" s="202">
        <v>0.19</v>
      </c>
    </row>
    <row r="50" spans="1:38" customHeight="1" ht="9.4">
      <c r="A50" s="199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20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170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200"/>
      <c r="AF50" s="201"/>
      <c r="AG50" s="216"/>
      <c r="AH50" s="202"/>
      <c r="AI50" s="217"/>
      <c r="AJ50" s="202"/>
    </row>
    <row r="51" spans="1:38" customHeight="1" ht="9.4">
      <c r="A51" s="199" t="s">
        <v>104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200"/>
      <c r="AF51" s="201" t="s">
        <v>105</v>
      </c>
      <c r="AG51" s="216">
        <f>(B52+C52+D52+H52+J52+K52+L52+M52+N52+O52+V52+W52+X52)/1000</f>
        <v>0</v>
      </c>
      <c r="AH51" s="202">
        <f>(E52+F52+G52+I52+P52+Q52+R52+S52+T52+U52+Y52+Z52+AA52)/1000</f>
        <v>0</v>
      </c>
      <c r="AI51" s="217">
        <f>(AB52+AC52+AD52)/1000</f>
        <v>0</v>
      </c>
      <c r="AJ51" s="202">
        <f>SUM(AG51:AI52)</f>
        <v>0</v>
      </c>
    </row>
    <row r="52" spans="1:38" customHeight="1" ht="9.4">
      <c r="A52" s="199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200"/>
      <c r="AF52" s="201"/>
      <c r="AG52" s="216"/>
      <c r="AH52" s="202"/>
      <c r="AI52" s="217"/>
      <c r="AJ52" s="202"/>
    </row>
    <row r="53" spans="1:38" customHeight="1" ht="9.4">
      <c r="A53" s="199" t="s">
        <v>106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200"/>
      <c r="AF53" s="201" t="s">
        <v>107</v>
      </c>
      <c r="AG53" s="216">
        <f>(B54+C54+D54+H54+J54+K54+L54+M54+N54+O54+V54+W54+X54)/1000</f>
        <v>0</v>
      </c>
      <c r="AH53" s="202">
        <f>(E54+F54+G54+I54+P54+Q54+R54+S54+T54+U54+Y54+Z54+AA54)/1000</f>
        <v>0</v>
      </c>
      <c r="AI53" s="217">
        <f>(AB54+AC54+AD54)/1000</f>
        <v>0</v>
      </c>
      <c r="AJ53" s="202">
        <f>SUM(AG53:AI54)</f>
        <v>0</v>
      </c>
    </row>
    <row r="54" spans="1:38" customHeight="1" ht="9.4">
      <c r="A54" s="199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200"/>
      <c r="AF54" s="201"/>
      <c r="AG54" s="216"/>
      <c r="AH54" s="202"/>
      <c r="AI54" s="217"/>
      <c r="AJ54" s="202"/>
    </row>
    <row r="55" spans="1:38" customHeight="1" ht="9.4">
      <c r="A55" s="199" t="s">
        <v>108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200" t="s">
        <v>109</v>
      </c>
      <c r="AF55" s="201" t="s">
        <v>110</v>
      </c>
      <c r="AG55" s="218">
        <f>B56+C56+D56+H56+J56+K56+L56+M56+N56+O56+V56+W56+X56</f>
        <v>1</v>
      </c>
      <c r="AH55" s="215">
        <f>E56+F56+G56+I56+P56+Q56+R56+S56+T56+U56+Y56+Z56+AA56</f>
        <v>4</v>
      </c>
      <c r="AI55" s="214">
        <f>AB56+AC56+AD56</f>
        <v>0</v>
      </c>
      <c r="AJ55" s="215">
        <f>SUM(AG55:AI56)</f>
        <v>5</v>
      </c>
    </row>
    <row r="56" spans="1:38" customHeight="1" ht="9.4">
      <c r="A56" s="199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1</v>
      </c>
      <c r="Y56" s="83"/>
      <c r="Z56" s="83">
        <f>Z55*F12</f>
        <v>0</v>
      </c>
      <c r="AA56" s="86">
        <v>4</v>
      </c>
      <c r="AB56" s="82">
        <f>AB55*F13</f>
        <v>0</v>
      </c>
      <c r="AC56" s="83">
        <f>AC55*F13</f>
        <v>0</v>
      </c>
      <c r="AD56" s="87">
        <f>AD55*F13</f>
        <v>0</v>
      </c>
      <c r="AE56" s="200"/>
      <c r="AF56" s="201"/>
      <c r="AG56" s="218"/>
      <c r="AH56" s="215"/>
      <c r="AI56" s="214"/>
      <c r="AJ56" s="215"/>
    </row>
    <row r="57" spans="1:38" customHeight="1" ht="9.4">
      <c r="A57" s="199" t="s">
        <v>111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>
        <v>2</v>
      </c>
      <c r="Y57" s="90"/>
      <c r="Z57" s="92"/>
      <c r="AA57" s="93">
        <v>2</v>
      </c>
      <c r="AB57" s="90"/>
      <c r="AC57" s="90"/>
      <c r="AD57" s="96"/>
      <c r="AE57" s="200"/>
      <c r="AF57" s="201" t="s">
        <v>112</v>
      </c>
      <c r="AG57" s="216">
        <f>(B58+C58+D58+H58+J58+K58+L58+M58+N58+O58+V58+W58+X58)/1000</f>
        <v>0.014</v>
      </c>
      <c r="AH57" s="202">
        <f>(E58+F58+G58+I58+P58+Q58+R58+S58+T58+U58+Y58+Z58+AA58)/1000</f>
        <v>0.066</v>
      </c>
      <c r="AI57" s="217">
        <f>(AB58+AC58+AD58)/1000</f>
        <v>0</v>
      </c>
      <c r="AJ57" s="202">
        <f>SUM(AG57:AI58)</f>
        <v>0.08</v>
      </c>
    </row>
    <row r="58" spans="1:38" customHeight="1" ht="9.4">
      <c r="A58" s="199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f>X57*F11</f>
        <v>14</v>
      </c>
      <c r="Y58" s="83">
        <f>Y57*F12</f>
        <v>0</v>
      </c>
      <c r="Z58" s="83">
        <f>Z57*F12</f>
        <v>0</v>
      </c>
      <c r="AA58" s="86">
        <v>66</v>
      </c>
      <c r="AB58" s="82">
        <f>AB57*F13</f>
        <v>0</v>
      </c>
      <c r="AC58" s="83">
        <f>AC57*F13</f>
        <v>0</v>
      </c>
      <c r="AD58" s="87">
        <f>AD57*F13</f>
        <v>0</v>
      </c>
      <c r="AE58" s="200"/>
      <c r="AF58" s="201"/>
      <c r="AG58" s="216"/>
      <c r="AH58" s="202"/>
      <c r="AI58" s="217"/>
      <c r="AJ58" s="202"/>
    </row>
    <row r="59" spans="1:38" customHeight="1" ht="9.4">
      <c r="A59" s="199" t="s">
        <v>113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200"/>
      <c r="AF59" s="201" t="s">
        <v>114</v>
      </c>
      <c r="AG59" s="216">
        <f>(B60+C60+D60+H60+J60+K60+L60+M60+N60+O60+V60+W60+X60)/1000</f>
        <v>0</v>
      </c>
      <c r="AH59" s="202">
        <f>(E60+F60+G60+I60+P60+Q60+R60+S60+T60+U60+Y60+Z60+AA60)/1000</f>
        <v>0</v>
      </c>
      <c r="AI59" s="217">
        <f>(AB60+AC60+AD60)/1000</f>
        <v>0</v>
      </c>
      <c r="AJ59" s="202">
        <f>SUM(AG59:AI60)</f>
        <v>0</v>
      </c>
    </row>
    <row r="60" spans="1:38" customHeight="1" ht="9.4">
      <c r="A60" s="199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200"/>
      <c r="AF60" s="201"/>
      <c r="AG60" s="216"/>
      <c r="AH60" s="202"/>
      <c r="AI60" s="217"/>
      <c r="AJ60" s="202"/>
    </row>
    <row r="61" spans="1:38" customHeight="1" ht="9.4">
      <c r="A61" s="199" t="s">
        <v>115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200" t="s">
        <v>77</v>
      </c>
      <c r="AF61" s="201" t="s">
        <v>116</v>
      </c>
      <c r="AG61" s="216">
        <f>(B62+C62+D62+H62+J62+K62+L62+M62+N62+O62+V62+W62+X62)/1000</f>
        <v>0</v>
      </c>
      <c r="AH61" s="202">
        <f>(E62+F62+G62+I62+P62+Q62+R62+S62+T62+U62+Y62+Z62+AA62)/1000</f>
        <v>0</v>
      </c>
      <c r="AI61" s="217">
        <f>(AB62+AC62+AD62)/1000</f>
        <v>0</v>
      </c>
      <c r="AJ61" s="202">
        <f>SUM(AG61:AI62)</f>
        <v>0</v>
      </c>
    </row>
    <row r="62" spans="1:38" customHeight="1" ht="9.4">
      <c r="A62" s="199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200"/>
      <c r="AF62" s="201"/>
      <c r="AG62" s="216"/>
      <c r="AH62" s="202"/>
      <c r="AI62" s="217"/>
      <c r="AJ62" s="202"/>
    </row>
    <row r="63" spans="1:38" customHeight="1" ht="9.4">
      <c r="A63" s="199" t="s">
        <v>117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200"/>
      <c r="AF63" s="201" t="s">
        <v>118</v>
      </c>
      <c r="AG63" s="216">
        <f>(B64+C64+D64+H64+J64+K64+L64+M64+N64+O64+V64+W64+X64)/1000</f>
        <v>0</v>
      </c>
      <c r="AH63" s="202">
        <f>(E64+F64+G64+I64+P64+Q64+R64+S64+T64+U64+Y64+Z64+AA64)/1000</f>
        <v>0</v>
      </c>
      <c r="AI63" s="217">
        <f>(AB64+AC64+AD64)/1000</f>
        <v>0</v>
      </c>
      <c r="AJ63" s="202">
        <f>SUM(AG63:AI64)</f>
        <v>0</v>
      </c>
    </row>
    <row r="64" spans="1:38" customHeight="1" ht="9.4">
      <c r="A64" s="199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200"/>
      <c r="AF64" s="201"/>
      <c r="AG64" s="216"/>
      <c r="AH64" s="202"/>
      <c r="AI64" s="217"/>
      <c r="AJ64" s="202"/>
    </row>
    <row r="65" spans="1:38" customHeight="1" ht="9.4">
      <c r="A65" s="199" t="s">
        <v>119</v>
      </c>
      <c r="B65" s="95"/>
      <c r="C65" s="90"/>
      <c r="D65" s="90"/>
      <c r="E65" s="90"/>
      <c r="F65" s="90"/>
      <c r="G65" s="92"/>
      <c r="H65" s="97"/>
      <c r="I65" s="93"/>
      <c r="J65" s="90"/>
      <c r="K65" s="90"/>
      <c r="L65" s="90"/>
      <c r="M65" s="90">
        <v>39</v>
      </c>
      <c r="N65" s="90"/>
      <c r="O65" s="90"/>
      <c r="P65" s="90"/>
      <c r="Q65" s="90"/>
      <c r="R65" s="89"/>
      <c r="S65" s="89">
        <v>39</v>
      </c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200"/>
      <c r="AF65" s="201" t="s">
        <v>120</v>
      </c>
      <c r="AG65" s="216">
        <f>(B66+C66+D66+H66+J66+K66+L66+M66+N66+O66+V66+W66+X66)/1000</f>
        <v>0.274</v>
      </c>
      <c r="AH65" s="202">
        <f>(E66+F66+G66+I66+P66+Q66+R66+S66+T66+U66+Y66+Z66+AA66)/1000</f>
        <v>1.326</v>
      </c>
      <c r="AI65" s="217">
        <f>(AB66+AC66+AD66)/1000</f>
        <v>0</v>
      </c>
      <c r="AJ65" s="202">
        <f>SUM(AG65:AI66)</f>
        <v>1.6</v>
      </c>
    </row>
    <row r="66" spans="1:38" customHeight="1" ht="9.4">
      <c r="A66" s="199"/>
      <c r="B66" s="82">
        <f>B65*F11</f>
        <v>0</v>
      </c>
      <c r="C66" s="83">
        <f>C65*F11</f>
        <v>0</v>
      </c>
      <c r="D66" s="83">
        <f>D65*F11</f>
        <v>0</v>
      </c>
      <c r="E66" s="83">
        <f>E65*F12</f>
        <v>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v>274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1326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200"/>
      <c r="AF66" s="201"/>
      <c r="AG66" s="216"/>
      <c r="AH66" s="202"/>
      <c r="AI66" s="217"/>
      <c r="AJ66" s="202"/>
    </row>
    <row r="67" spans="1:38" customHeight="1" ht="9.4">
      <c r="A67" s="219" t="s">
        <v>121</v>
      </c>
      <c r="B67" s="95"/>
      <c r="C67" s="90"/>
      <c r="D67" s="90"/>
      <c r="E67" s="90"/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200"/>
      <c r="AF67" s="220" t="s">
        <v>122</v>
      </c>
      <c r="AG67" s="216">
        <f>(B68+C68+D68+H68+J68+K68+L68+M68+N68+O68+V68+W68+X68)/1000</f>
        <v>0</v>
      </c>
      <c r="AH67" s="202">
        <f>(E68+F68+G68+I68+P68+Q68+R68+S68+T68+U68+Y68+Z68+AA68)/1000</f>
        <v>0</v>
      </c>
      <c r="AI67" s="217">
        <f>(AB68+AC68+AD68)/1000</f>
        <v>0</v>
      </c>
      <c r="AJ67" s="202">
        <f>SUM(AG67:AI68)</f>
        <v>0</v>
      </c>
    </row>
    <row r="68" spans="1:38" customHeight="1" ht="9.4">
      <c r="A68" s="219"/>
      <c r="B68" s="82">
        <f>B67*F11</f>
        <v>0</v>
      </c>
      <c r="C68" s="83">
        <f>C67*F11</f>
        <v>0</v>
      </c>
      <c r="D68" s="83">
        <f>D67*F11</f>
        <v>0</v>
      </c>
      <c r="E68" s="83">
        <f>E67*F12</f>
        <v>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200"/>
      <c r="AF68" s="220"/>
      <c r="AG68" s="216"/>
      <c r="AH68" s="202"/>
      <c r="AI68" s="217"/>
      <c r="AJ68" s="20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123</v>
      </c>
      <c r="AI71" s="29"/>
    </row>
    <row r="72" spans="1:38" customHeight="1" ht="12">
      <c r="A72" s="123" t="s">
        <v>32</v>
      </c>
      <c r="B72" s="169" t="s">
        <v>33</v>
      </c>
      <c r="C72" s="169"/>
      <c r="D72" s="169"/>
      <c r="E72" s="169"/>
      <c r="F72" s="169"/>
      <c r="G72" s="169"/>
      <c r="H72" s="170" t="s">
        <v>34</v>
      </c>
      <c r="I72" s="170"/>
      <c r="J72" s="171" t="s">
        <v>35</v>
      </c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2" t="s">
        <v>36</v>
      </c>
      <c r="W72" s="172"/>
      <c r="X72" s="172"/>
      <c r="Y72" s="172"/>
      <c r="Z72" s="172"/>
      <c r="AA72" s="172"/>
      <c r="AB72" s="173" t="s">
        <v>37</v>
      </c>
      <c r="AC72" s="173"/>
      <c r="AD72" s="173"/>
      <c r="AE72" s="221" t="s">
        <v>38</v>
      </c>
      <c r="AF72" s="224" t="s">
        <v>39</v>
      </c>
      <c r="AG72" s="176" t="s">
        <v>40</v>
      </c>
      <c r="AH72" s="176"/>
      <c r="AI72" s="176"/>
      <c r="AJ72" s="176"/>
    </row>
    <row r="73" spans="1:38" customHeight="1" ht="12">
      <c r="A73" s="124"/>
      <c r="B73" s="177" t="s">
        <v>41</v>
      </c>
      <c r="C73" s="177"/>
      <c r="D73" s="177"/>
      <c r="E73" s="178" t="s">
        <v>42</v>
      </c>
      <c r="F73" s="178"/>
      <c r="G73" s="178"/>
      <c r="H73" s="32" t="s">
        <v>41</v>
      </c>
      <c r="I73" s="33" t="s">
        <v>42</v>
      </c>
      <c r="J73" s="179" t="s">
        <v>41</v>
      </c>
      <c r="K73" s="179"/>
      <c r="L73" s="179"/>
      <c r="M73" s="179"/>
      <c r="N73" s="179"/>
      <c r="O73" s="179"/>
      <c r="P73" s="178" t="s">
        <v>42</v>
      </c>
      <c r="Q73" s="178"/>
      <c r="R73" s="178"/>
      <c r="S73" s="178"/>
      <c r="T73" s="178"/>
      <c r="U73" s="178"/>
      <c r="V73" s="180" t="s">
        <v>41</v>
      </c>
      <c r="W73" s="180"/>
      <c r="X73" s="180"/>
      <c r="Y73" s="181" t="s">
        <v>42</v>
      </c>
      <c r="Z73" s="181"/>
      <c r="AA73" s="181"/>
      <c r="AB73" s="173"/>
      <c r="AC73" s="173"/>
      <c r="AD73" s="173"/>
      <c r="AE73" s="221"/>
      <c r="AF73" s="224"/>
      <c r="AG73" s="176"/>
      <c r="AH73" s="176"/>
      <c r="AI73" s="176"/>
      <c r="AJ73" s="176"/>
    </row>
    <row r="74" spans="1:38" customHeight="1" ht="10.5">
      <c r="A74" s="125"/>
      <c r="B74" s="225" t="str">
        <f>B19</f>
        <v>вермешель отварная с маслом</v>
      </c>
      <c r="C74" s="222" t="str">
        <f>C19</f>
        <v>чай с сахаром</v>
      </c>
      <c r="D74" s="222" t="str">
        <f>D19</f>
        <v>батон</v>
      </c>
      <c r="E74" s="222" t="str">
        <f>E19</f>
        <v>верешель отварная с маслом</v>
      </c>
      <c r="F74" s="222" t="str">
        <f>F19</f>
        <v>чай с  сахаром</v>
      </c>
      <c r="G74" s="223" t="str">
        <f>G19</f>
        <v>батон</v>
      </c>
      <c r="H74" s="226" t="str">
        <f>H19</f>
        <v>сок фруктовый</v>
      </c>
      <c r="I74" s="227" t="str">
        <f>I19</f>
        <v>сок фруктовый</v>
      </c>
      <c r="J74" s="226" t="str">
        <f>J19</f>
        <v>солёный огурец</v>
      </c>
      <c r="K74" s="222" t="str">
        <f>K19</f>
        <v>свекольник  со сметаной</v>
      </c>
      <c r="L74" s="222" t="str">
        <f>L19</f>
        <v>поджарка из мяса свинины</v>
      </c>
      <c r="M74" s="222" t="str">
        <f>M19</f>
        <v>каша рисовая  рассыпчатая</v>
      </c>
      <c r="N74" s="222" t="str">
        <f>N19</f>
        <v>компот из с\ф</v>
      </c>
      <c r="O74" s="222" t="str">
        <f>O19</f>
        <v>хлеб</v>
      </c>
      <c r="P74" s="222" t="str">
        <f>P19</f>
        <v>солёный огурец</v>
      </c>
      <c r="Q74" s="222" t="str">
        <f>Q19</f>
        <v>свекольник со сметаной</v>
      </c>
      <c r="R74" s="222" t="str">
        <f>R19</f>
        <v>подхарка из мяса свинины</v>
      </c>
      <c r="S74" s="222" t="str">
        <f>S19</f>
        <v>каша рисовая рассыпчатая</v>
      </c>
      <c r="T74" s="222" t="str">
        <f>T19</f>
        <v>компот из с\ф</v>
      </c>
      <c r="U74" s="228" t="str">
        <f>U19</f>
        <v>хлеб</v>
      </c>
      <c r="V74" s="229" t="str">
        <f>V19</f>
        <v>салат из свеклы батон</v>
      </c>
      <c r="W74" s="222" t="str">
        <f>W19</f>
        <v>чай на молоке хлеб</v>
      </c>
      <c r="X74" s="222" t="str">
        <f>X19</f>
        <v>котлета рыбная</v>
      </c>
      <c r="Y74" s="222" t="str">
        <f>Y19</f>
        <v>салат из свеклы батон</v>
      </c>
      <c r="Z74" s="222" t="str">
        <f>Z19</f>
        <v>чай на молоке хлеб</v>
      </c>
      <c r="AA74" s="230" t="str">
        <f>AA19</f>
        <v>котлета рыбная</v>
      </c>
      <c r="AB74" s="231">
        <f>AB19</f>
        <v/>
      </c>
      <c r="AC74" s="222">
        <f>AC19</f>
        <v/>
      </c>
      <c r="AD74" s="231">
        <f>AD19</f>
        <v/>
      </c>
      <c r="AE74" s="221"/>
      <c r="AF74" s="224"/>
      <c r="AG74" s="195" t="s">
        <v>61</v>
      </c>
      <c r="AH74" s="195"/>
      <c r="AI74" s="195"/>
      <c r="AJ74" s="195"/>
    </row>
    <row r="75" spans="1:38" customHeight="1" ht="10.5">
      <c r="A75" s="126" t="s">
        <v>62</v>
      </c>
      <c r="B75" s="225"/>
      <c r="C75" s="222"/>
      <c r="D75" s="222"/>
      <c r="E75" s="222"/>
      <c r="F75" s="222"/>
      <c r="G75" s="223"/>
      <c r="H75" s="226"/>
      <c r="I75" s="227"/>
      <c r="J75" s="226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8"/>
      <c r="V75" s="229"/>
      <c r="W75" s="222"/>
      <c r="X75" s="222"/>
      <c r="Y75" s="222"/>
      <c r="Z75" s="222"/>
      <c r="AA75" s="230"/>
      <c r="AB75" s="231"/>
      <c r="AC75" s="222"/>
      <c r="AD75" s="231"/>
      <c r="AE75" s="221"/>
      <c r="AF75" s="224"/>
      <c r="AG75" s="196" t="s">
        <v>41</v>
      </c>
      <c r="AH75" s="197" t="s">
        <v>42</v>
      </c>
      <c r="AI75" s="198" t="s">
        <v>63</v>
      </c>
      <c r="AJ75" s="187" t="s">
        <v>64</v>
      </c>
    </row>
    <row r="76" spans="1:38" customHeight="1" ht="37.15">
      <c r="A76" s="127"/>
      <c r="B76" s="225"/>
      <c r="C76" s="222"/>
      <c r="D76" s="222"/>
      <c r="E76" s="222"/>
      <c r="F76" s="222"/>
      <c r="G76" s="223"/>
      <c r="H76" s="226"/>
      <c r="I76" s="227"/>
      <c r="J76" s="226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8"/>
      <c r="V76" s="229"/>
      <c r="W76" s="222"/>
      <c r="X76" s="222"/>
      <c r="Y76" s="222"/>
      <c r="Z76" s="222"/>
      <c r="AA76" s="230"/>
      <c r="AB76" s="231"/>
      <c r="AC76" s="222"/>
      <c r="AD76" s="231"/>
      <c r="AE76" s="221"/>
      <c r="AF76" s="224"/>
      <c r="AG76" s="196"/>
      <c r="AH76" s="197"/>
      <c r="AI76" s="198"/>
      <c r="AJ76" s="187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232" t="s">
        <v>124</v>
      </c>
      <c r="B78" s="73">
        <v>42</v>
      </c>
      <c r="C78" s="74"/>
      <c r="D78" s="74"/>
      <c r="E78" s="74">
        <v>42</v>
      </c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204"/>
      <c r="AF78" s="233" t="s">
        <v>125</v>
      </c>
      <c r="AG78" s="190">
        <f>(B79+C79+D79+H79+J79+K79+L79+M79+N79+O79+V79+W79+X79)/1000</f>
        <v>0.292</v>
      </c>
      <c r="AH78" s="191">
        <f>(E79+F79+G79+I79+P79+Q79+R79+S79+T79+U79+Y79+Z79+AA79)/1000</f>
        <v>1.428</v>
      </c>
      <c r="AI78" s="192">
        <f>(AB79+AC79+AD79)/1000</f>
        <v>0</v>
      </c>
      <c r="AJ78" s="191">
        <f>SUM(AG78:AI79)</f>
        <v>1.72</v>
      </c>
    </row>
    <row r="79" spans="1:38" customHeight="1" ht="9.4">
      <c r="A79" s="232"/>
      <c r="B79" s="82">
        <v>292</v>
      </c>
      <c r="C79" s="83">
        <f>C78*F11</f>
        <v>0</v>
      </c>
      <c r="D79" s="83">
        <f>D78*F11</f>
        <v>0</v>
      </c>
      <c r="E79" s="83">
        <f>E78*F12</f>
        <v>1428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204"/>
      <c r="AF79" s="233"/>
      <c r="AG79" s="190"/>
      <c r="AH79" s="191"/>
      <c r="AI79" s="192"/>
      <c r="AJ79" s="191"/>
    </row>
    <row r="80" spans="1:38" customHeight="1" ht="9.4">
      <c r="A80" s="235" t="s">
        <v>126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200"/>
      <c r="AF80" s="234" t="s">
        <v>127</v>
      </c>
      <c r="AG80" s="190">
        <f>(B81+C81+D81+H81+J81+K81+L81+M81+N81+O81+V81+W81+X81)/1000</f>
        <v>0</v>
      </c>
      <c r="AH80" s="191">
        <f>(E81+F81+G81+I81+P81+Q81+R81+S81+T81+U81+Y81+Z81+AA81)/1000</f>
        <v>0</v>
      </c>
      <c r="AI80" s="192">
        <f>(AB81+AC81+AD81)/1000</f>
        <v>0</v>
      </c>
      <c r="AJ80" s="202">
        <f>SUM(AG80:AI81)</f>
        <v>0</v>
      </c>
    </row>
    <row r="81" spans="1:38" customHeight="1" ht="9.4">
      <c r="A81" s="235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200"/>
      <c r="AF81" s="234"/>
      <c r="AG81" s="190"/>
      <c r="AH81" s="191"/>
      <c r="AI81" s="192"/>
      <c r="AJ81" s="202"/>
    </row>
    <row r="82" spans="1:38" customHeight="1" ht="9.4">
      <c r="A82" s="235" t="s">
        <v>128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200"/>
      <c r="AF82" s="234" t="s">
        <v>129</v>
      </c>
      <c r="AG82" s="190">
        <f>(B83+C83+D83+H83+J83+K83+L83+M83+N83+O83+V83+W83+X83)/1000</f>
        <v>0</v>
      </c>
      <c r="AH82" s="191">
        <f>(E83+F83+G83+I83+P83+Q83+R83+S83+T83+U83+Y83+Z83+AA83)/1000</f>
        <v>0</v>
      </c>
      <c r="AI82" s="192">
        <f>(AB83+AC83+AD83)/1000</f>
        <v>0</v>
      </c>
      <c r="AJ82" s="202">
        <f>SUM(AG82:AI83)</f>
        <v>0</v>
      </c>
    </row>
    <row r="83" spans="1:38" customHeight="1" ht="9.4">
      <c r="A83" s="235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200"/>
      <c r="AF83" s="234"/>
      <c r="AG83" s="190"/>
      <c r="AH83" s="191"/>
      <c r="AI83" s="192"/>
      <c r="AJ83" s="202"/>
    </row>
    <row r="84" spans="1:38" customHeight="1" ht="9.4">
      <c r="A84" s="235" t="s">
        <v>130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200"/>
      <c r="AF84" s="234" t="s">
        <v>131</v>
      </c>
      <c r="AG84" s="190">
        <f>(B85+C85+D85+H85+J85+K85+L85+M85+N85+O85+V85+W85+X85)/1000</f>
        <v>0.2838</v>
      </c>
      <c r="AH84" s="191">
        <f>(E85+F85+G85+I85+P85+Q85+R85+S85+T85+U85+Y85+Z85+AA85)/1000</f>
        <v>1.7059</v>
      </c>
      <c r="AI84" s="192">
        <f>(AB85+AC85+AD85)/1000</f>
        <v>0</v>
      </c>
      <c r="AJ84" s="202">
        <f>SUM(AG84:AI85)</f>
        <v>1.9897</v>
      </c>
    </row>
    <row r="85" spans="1:38" customHeight="1" ht="9.4">
      <c r="A85" s="235"/>
      <c r="B85" s="82">
        <v>22</v>
      </c>
      <c r="C85" s="83">
        <f>C84*F11</f>
        <v>93.8</v>
      </c>
      <c r="D85" s="83">
        <f>D84*F11</f>
        <v>0</v>
      </c>
      <c r="E85" s="83">
        <f>E84*F12</f>
        <v>127.5</v>
      </c>
      <c r="F85" s="83">
        <f>F84*F12</f>
        <v>605.2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10.5</v>
      </c>
      <c r="L85" s="83">
        <f>L84*F11</f>
        <v>0</v>
      </c>
      <c r="M85" s="83"/>
      <c r="N85" s="83">
        <f>N84*F11</f>
        <v>78.75</v>
      </c>
      <c r="O85" s="83">
        <f>O84*F11</f>
        <v>0</v>
      </c>
      <c r="P85" s="83">
        <f>P84*F12</f>
        <v>0</v>
      </c>
      <c r="Q85" s="83">
        <f>Q84*F12</f>
        <v>61.2</v>
      </c>
      <c r="R85" s="83">
        <f>R84*F12</f>
        <v>0</v>
      </c>
      <c r="S85" s="83">
        <f>S84*F12</f>
        <v>0</v>
      </c>
      <c r="T85" s="85">
        <f>T84*F12</f>
        <v>459</v>
      </c>
      <c r="U85" s="86">
        <f>U84*F12</f>
        <v>0</v>
      </c>
      <c r="V85" s="82">
        <f>V84*F11</f>
        <v>0</v>
      </c>
      <c r="W85" s="83">
        <f>W84*F11</f>
        <v>78.75</v>
      </c>
      <c r="X85" s="83">
        <f>X84*F11</f>
        <v>0</v>
      </c>
      <c r="Y85" s="83">
        <f>Y84*F12</f>
        <v>0</v>
      </c>
      <c r="Z85" s="83">
        <v>453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200"/>
      <c r="AF85" s="234"/>
      <c r="AG85" s="190"/>
      <c r="AH85" s="191"/>
      <c r="AI85" s="192"/>
      <c r="AJ85" s="202"/>
    </row>
    <row r="86" spans="1:38" customHeight="1" ht="9.4">
      <c r="A86" s="235" t="s">
        <v>132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200"/>
      <c r="AF86" s="234" t="s">
        <v>133</v>
      </c>
      <c r="AG86" s="190">
        <f>(B87+C87+D87+H87+J87+K87+L87+M87+N87+O87+V87+W87+X87)/1000</f>
        <v>0</v>
      </c>
      <c r="AH86" s="191">
        <f>(E87+F87+G87+I87+P87+Q87+R87+S87+T87+U87+Y87+Z87+AA87)/1000</f>
        <v>0</v>
      </c>
      <c r="AI86" s="192">
        <f>(AB87+AC87+AD87)/1000</f>
        <v>0</v>
      </c>
      <c r="AJ86" s="202">
        <f>SUM(AG86:AI87)</f>
        <v>0</v>
      </c>
    </row>
    <row r="87" spans="1:38" customHeight="1" ht="9.4">
      <c r="A87" s="235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200"/>
      <c r="AF87" s="234"/>
      <c r="AG87" s="190"/>
      <c r="AH87" s="191"/>
      <c r="AI87" s="192"/>
      <c r="AJ87" s="202"/>
    </row>
    <row r="88" spans="1:38" customHeight="1" ht="9.4">
      <c r="A88" s="235" t="s">
        <v>134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200"/>
      <c r="AF88" s="234" t="s">
        <v>135</v>
      </c>
      <c r="AG88" s="190">
        <f>(B89+C89+D89+H89+J89+K89+L89+M89+N89+O89+V89+W89+X89)/1000</f>
        <v>0</v>
      </c>
      <c r="AH88" s="191">
        <f>(E89+F89+G89+I89+P89+Q89+R89+S89+T89+U89+Y89+Z89+AA89)/1000</f>
        <v>0</v>
      </c>
      <c r="AI88" s="192">
        <f>(AB89+AC89+AD89)/1000</f>
        <v>0</v>
      </c>
      <c r="AJ88" s="202">
        <f>SUM(AG88:AI89)</f>
        <v>0</v>
      </c>
    </row>
    <row r="89" spans="1:38" customHeight="1" ht="9.4">
      <c r="A89" s="235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200"/>
      <c r="AF89" s="234"/>
      <c r="AG89" s="190"/>
      <c r="AH89" s="191"/>
      <c r="AI89" s="192"/>
      <c r="AJ89" s="202"/>
    </row>
    <row r="90" spans="1:38" customHeight="1" ht="9.4">
      <c r="A90" s="235" t="s">
        <v>136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200"/>
      <c r="AF90" s="234" t="s">
        <v>137</v>
      </c>
      <c r="AG90" s="190">
        <f>(B91+C91+D91+H91+J91+K91+L91+M91+N91+O91+V91+W91+X91)/1000</f>
        <v>0</v>
      </c>
      <c r="AH90" s="191">
        <f>(E91+F91+G91+I91+P91+Q91+R91+S91+T91+U91+Y91+Z91+AA91)/1000</f>
        <v>0</v>
      </c>
      <c r="AI90" s="192">
        <f>(AB91+AC91+AD91)/1000</f>
        <v>0</v>
      </c>
      <c r="AJ90" s="202">
        <f>SUM(AG90:AI91)</f>
        <v>0</v>
      </c>
    </row>
    <row r="91" spans="1:38" customHeight="1" ht="9.4">
      <c r="A91" s="235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200"/>
      <c r="AF91" s="234"/>
      <c r="AG91" s="190"/>
      <c r="AH91" s="191"/>
      <c r="AI91" s="192"/>
      <c r="AJ91" s="202"/>
    </row>
    <row r="92" spans="1:38" customHeight="1" ht="9.4">
      <c r="A92" s="236" t="s">
        <v>138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200"/>
      <c r="AF92" s="234" t="s">
        <v>139</v>
      </c>
      <c r="AG92" s="190">
        <f>(B93+C93+D93+H93+J93+K93+L93+M93+N93+O93+V93+W93+X93)/1000</f>
        <v>0</v>
      </c>
      <c r="AH92" s="191">
        <f>(E93+F93+G93+I93+P93+Q93+R93+S93+T93+U93+Y93+Z93+AA93)/1000</f>
        <v>0</v>
      </c>
      <c r="AI92" s="192">
        <f>(AB93+AC93+AD93)/1000</f>
        <v>0</v>
      </c>
      <c r="AJ92" s="202">
        <f>SUM(AG92:AI93)</f>
        <v>0</v>
      </c>
    </row>
    <row r="93" spans="1:38" customHeight="1" ht="9.4">
      <c r="A93" s="236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200"/>
      <c r="AF93" s="234"/>
      <c r="AG93" s="190"/>
      <c r="AH93" s="191"/>
      <c r="AI93" s="192"/>
      <c r="AJ93" s="202"/>
    </row>
    <row r="94" spans="1:38" customHeight="1" ht="9.4">
      <c r="A94" s="235" t="s">
        <v>140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200"/>
      <c r="AF94" s="234" t="s">
        <v>141</v>
      </c>
      <c r="AG94" s="190">
        <f>(B95+C95+D95+H95+J95+K95+L95+M95+N95+O95+V95+W95+X95)/1000</f>
        <v>0.135</v>
      </c>
      <c r="AH94" s="191">
        <f>(E95+F95+G95+I95+P95+Q95+R95+S95+T95+U95+Y95+Z95+AA95)/1000</f>
        <v>0.765</v>
      </c>
      <c r="AI94" s="192">
        <f>(AB95+AC95+AD95)/1000</f>
        <v>0</v>
      </c>
      <c r="AJ94" s="202">
        <f>SUM(AG94:AI95)</f>
        <v>0.9</v>
      </c>
    </row>
    <row r="95" spans="1:38" customHeight="1" ht="9.4">
      <c r="A95" s="235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v>135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765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200"/>
      <c r="AF95" s="234"/>
      <c r="AG95" s="190"/>
      <c r="AH95" s="191"/>
      <c r="AI95" s="192"/>
      <c r="AJ95" s="202"/>
    </row>
    <row r="96" spans="1:38" customHeight="1" ht="9.4">
      <c r="A96" s="235" t="s">
        <v>142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200"/>
      <c r="AF96" s="234" t="s">
        <v>143</v>
      </c>
      <c r="AG96" s="190">
        <f>(B97+C97+D97+H97+J97+K97+L97+M97+N97+O97+V97+W97+X97)/1000</f>
        <v>0</v>
      </c>
      <c r="AH96" s="191">
        <f>(E97+F97+G97+I97+P97+Q97+R97+S97+T97+U97+Y97+Z97+AA97)/1000</f>
        <v>0</v>
      </c>
      <c r="AI96" s="192">
        <f>(AB97+AC97+AD97)/1000</f>
        <v>0</v>
      </c>
      <c r="AJ96" s="202">
        <f>SUM(AG96:AI97)</f>
        <v>0</v>
      </c>
    </row>
    <row r="97" spans="1:38" customHeight="1" ht="9.4">
      <c r="A97" s="235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200"/>
      <c r="AF97" s="234"/>
      <c r="AG97" s="190"/>
      <c r="AH97" s="191"/>
      <c r="AI97" s="192"/>
      <c r="AJ97" s="202"/>
    </row>
    <row r="98" spans="1:38" customHeight="1" ht="9.4">
      <c r="A98" s="235" t="s">
        <v>144</v>
      </c>
      <c r="B98" s="95"/>
      <c r="C98" s="90"/>
      <c r="D98" s="90"/>
      <c r="E98" s="90"/>
      <c r="F98" s="90"/>
      <c r="G98" s="91"/>
      <c r="H98" s="92">
        <v>150</v>
      </c>
      <c r="I98" s="94">
        <v>180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200"/>
      <c r="AF98" s="234" t="s">
        <v>145</v>
      </c>
      <c r="AG98" s="190">
        <f>(B99+C99+D99+H99+J99+K99+L99+M99+N99+O99+V99+W99+X99)/1000</f>
        <v>1.05</v>
      </c>
      <c r="AH98" s="191">
        <f>(E99+F99+G99+I99+P99+Q99+R99+S99+T99+U99+Y99+Z99+AA99)/1000</f>
        <v>5.95</v>
      </c>
      <c r="AI98" s="192">
        <f>(AB99+AC99+AD99)/1000</f>
        <v>0</v>
      </c>
      <c r="AJ98" s="202">
        <f>SUM(AG98:AI99)</f>
        <v>7</v>
      </c>
    </row>
    <row r="99" spans="1:38" customHeight="1" ht="9.4">
      <c r="A99" s="235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1050</v>
      </c>
      <c r="I99" s="87">
        <v>5950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200"/>
      <c r="AF99" s="234"/>
      <c r="AG99" s="190"/>
      <c r="AH99" s="191"/>
      <c r="AI99" s="192"/>
      <c r="AJ99" s="202"/>
    </row>
    <row r="100" spans="1:38" customHeight="1" ht="9.4">
      <c r="A100" s="235" t="s">
        <v>146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200"/>
      <c r="AF100" s="234" t="s">
        <v>147</v>
      </c>
      <c r="AG100" s="190">
        <f>(B101+C101+D101+H101+J101+K101+L101+M101+N101+O101+V101+W101+X101)/1000</f>
        <v>0</v>
      </c>
      <c r="AH100" s="191">
        <f>(E101+F101+G101+I101+P101+Q101+R101+S101+T101+U101+Y101+Z101+AA101)/1000</f>
        <v>0</v>
      </c>
      <c r="AI100" s="192">
        <f>(AB101+AC101+AD101)/1000</f>
        <v>0</v>
      </c>
      <c r="AJ100" s="202">
        <f>SUM(AG100:AI101)</f>
        <v>0</v>
      </c>
    </row>
    <row r="101" spans="1:38" customHeight="1" ht="9.4">
      <c r="A101" s="235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200"/>
      <c r="AF101" s="234"/>
      <c r="AG101" s="190"/>
      <c r="AH101" s="191"/>
      <c r="AI101" s="192"/>
      <c r="AJ101" s="202"/>
    </row>
    <row r="102" spans="1:38" customHeight="1" ht="9.4">
      <c r="A102" s="236" t="s">
        <v>148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200"/>
      <c r="AF102" s="166">
        <v>615048</v>
      </c>
      <c r="AG102" s="190">
        <f>(B103+C103+D103+H103+J103+K103+L103+M103+N103+O103+V103+W103+X103)/1000</f>
        <v>0</v>
      </c>
      <c r="AH102" s="191">
        <f>(E103+F103+G103+I103+P103+Q103+R103+S103+T103+U103+Y103+Z103+AA103)/1000</f>
        <v>0</v>
      </c>
      <c r="AI102" s="192">
        <f>(AB103+AC103+AD103)/1000</f>
        <v>0</v>
      </c>
      <c r="AJ102" s="202">
        <f>SUM(AG102:AI103)</f>
        <v>0</v>
      </c>
    </row>
    <row r="103" spans="1:38" customHeight="1" ht="9.4">
      <c r="A103" s="236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200"/>
      <c r="AF103" s="166"/>
      <c r="AG103" s="190"/>
      <c r="AH103" s="191"/>
      <c r="AI103" s="192"/>
      <c r="AJ103" s="202"/>
    </row>
    <row r="104" spans="1:38" customHeight="1" ht="9.4">
      <c r="A104" s="235" t="s">
        <v>149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43</v>
      </c>
      <c r="L104" s="90"/>
      <c r="M104" s="90"/>
      <c r="N104" s="90"/>
      <c r="O104" s="90"/>
      <c r="P104" s="90"/>
      <c r="Q104" s="90">
        <v>51.7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200"/>
      <c r="AF104" s="234" t="s">
        <v>150</v>
      </c>
      <c r="AG104" s="190">
        <f>(B105+C105+D105+H105+J105+K105+L105+M105+N105+O105+V105+W105+X105)/1000</f>
        <v>0.301</v>
      </c>
      <c r="AH104" s="191">
        <f>(E105+F105+G105+I105+P105+Q105+R105+S105+T105+U105+Y105+Z105+AA105)/1000</f>
        <v>1.759</v>
      </c>
      <c r="AI104" s="192">
        <f>(AB105+AC105+AD105)/1000</f>
        <v>0</v>
      </c>
      <c r="AJ104" s="202">
        <f>SUM(AG104:AI105)</f>
        <v>2.06</v>
      </c>
    </row>
    <row r="105" spans="1:38" customHeight="1" ht="9.4">
      <c r="A105" s="235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301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v>1759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200"/>
      <c r="AF105" s="234"/>
      <c r="AG105" s="190"/>
      <c r="AH105" s="191"/>
      <c r="AI105" s="192"/>
      <c r="AJ105" s="202"/>
    </row>
    <row r="106" spans="1:38" customHeight="1" ht="9.4">
      <c r="A106" s="235" t="s">
        <v>151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200"/>
      <c r="AF106" s="234" t="s">
        <v>152</v>
      </c>
      <c r="AG106" s="190">
        <f>(B107+C107+D107+H107+J107+K107+L107+M107+N107+O107+V107+W107+X107)/1000</f>
        <v>0</v>
      </c>
      <c r="AH106" s="191">
        <f>(E107+F107+G107+I107+P107+Q107+R107+S107+T107+U107+Y107+Z107+AA107)/1000</f>
        <v>0</v>
      </c>
      <c r="AI106" s="192">
        <f>(AB107+AC107+AD107)/1000</f>
        <v>0</v>
      </c>
      <c r="AJ106" s="202">
        <f>SUM(AG106:AI107)</f>
        <v>0</v>
      </c>
    </row>
    <row r="107" spans="1:38" customHeight="1" ht="9.4">
      <c r="A107" s="235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200"/>
      <c r="AF107" s="234"/>
      <c r="AG107" s="190"/>
      <c r="AH107" s="191"/>
      <c r="AI107" s="192"/>
      <c r="AJ107" s="202"/>
    </row>
    <row r="108" spans="1:38" customHeight="1" ht="9.4">
      <c r="A108" s="235" t="s">
        <v>153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200"/>
      <c r="AF108" s="234" t="s">
        <v>154</v>
      </c>
      <c r="AG108" s="190">
        <f>(B109+C109+D109+H109+J109+K109+L109+M109+N109+O109+V109+W109+X109)/1000</f>
        <v>0.312</v>
      </c>
      <c r="AH108" s="191">
        <f>(E109+F109+G109+I109+P109+Q109+R109+S109+T109+U109+Y109+Z109+AA109)/1000</f>
        <v>1.6082</v>
      </c>
      <c r="AI108" s="192">
        <f>(AB109+AC109+AD109)/1000</f>
        <v>0</v>
      </c>
      <c r="AJ108" s="202">
        <f>SUM(AG108:AI109)</f>
        <v>1.9202</v>
      </c>
    </row>
    <row r="109" spans="1:38" customHeight="1" ht="9.4">
      <c r="A109" s="235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v>56</v>
      </c>
      <c r="L109" s="83">
        <f>L108*F11</f>
        <v>224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f>Q108*F12</f>
        <v>329.8</v>
      </c>
      <c r="R109" s="83">
        <f>R108*F12</f>
        <v>1088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v>32</v>
      </c>
      <c r="Y109" s="83">
        <f>Y108*F12</f>
        <v>0</v>
      </c>
      <c r="Z109" s="83">
        <f>Z108*F12</f>
        <v>0</v>
      </c>
      <c r="AA109" s="139">
        <f>AA108*F12</f>
        <v>190.4</v>
      </c>
      <c r="AB109" s="86">
        <f>AB108*F13</f>
        <v>0</v>
      </c>
      <c r="AC109" s="83">
        <f>AC108*F13</f>
        <v>0</v>
      </c>
      <c r="AD109" s="87">
        <f>AD108*F13</f>
        <v>0</v>
      </c>
      <c r="AE109" s="200"/>
      <c r="AF109" s="234"/>
      <c r="AG109" s="190"/>
      <c r="AH109" s="191"/>
      <c r="AI109" s="192"/>
      <c r="AJ109" s="202"/>
    </row>
    <row r="110" spans="1:38" customHeight="1" ht="9.4">
      <c r="A110" s="235" t="s">
        <v>155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200"/>
      <c r="AF110" s="234" t="s">
        <v>156</v>
      </c>
      <c r="AG110" s="190">
        <f>(B111+C111+D111+H111+J111+K111+L111+M111+N111+O111+V111+W111+X111)/1000</f>
        <v>0.064</v>
      </c>
      <c r="AH110" s="191">
        <f>(E111+F111+G111+I111+P111+Q111+R111+S111+T111+U111+Y111+Z111+AA111)/1000</f>
        <v>0.3264</v>
      </c>
      <c r="AI110" s="192">
        <f>(AB111+AC111+AD111)/1000</f>
        <v>0</v>
      </c>
      <c r="AJ110" s="202">
        <f>SUM(AG110:AI111)</f>
        <v>0.3904</v>
      </c>
    </row>
    <row r="111" spans="1:38" customHeight="1" ht="9.4">
      <c r="A111" s="235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v>64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326.4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200"/>
      <c r="AF111" s="234"/>
      <c r="AG111" s="190"/>
      <c r="AH111" s="191"/>
      <c r="AI111" s="192"/>
      <c r="AJ111" s="202"/>
    </row>
    <row r="112" spans="1:38" customHeight="1" ht="9.4">
      <c r="A112" s="235" t="s">
        <v>157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200"/>
      <c r="AF112" s="234" t="s">
        <v>158</v>
      </c>
      <c r="AG112" s="190">
        <f>(B113+C113+D113+H113+J113+K113+L113+M113+N113+O113+V113+W113+X113)/1000</f>
        <v>0.225</v>
      </c>
      <c r="AH112" s="191">
        <f>(E113+F113+G113+I113+P113+Q113+R113+S113+T113+U113+Y113+Z113+AA113)/1000</f>
        <v>1.785</v>
      </c>
      <c r="AI112" s="192">
        <f>(AB113+AC113+AD113)/1000</f>
        <v>0</v>
      </c>
      <c r="AJ112" s="202">
        <f>SUM(AG112:AI113)</f>
        <v>2.01</v>
      </c>
    </row>
    <row r="113" spans="1:38" customHeight="1" ht="9.4">
      <c r="A113" s="235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225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1785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200"/>
      <c r="AF113" s="234"/>
      <c r="AG113" s="190"/>
      <c r="AH113" s="191"/>
      <c r="AI113" s="192"/>
      <c r="AJ113" s="202"/>
    </row>
    <row r="114" spans="1:38" customHeight="1" ht="9.4">
      <c r="A114" s="235" t="s">
        <v>159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200"/>
      <c r="AF114" s="234" t="s">
        <v>160</v>
      </c>
      <c r="AG114" s="190">
        <f>(B115+C115+D115+H115+J115+K115+L115+M115+N115+O115+V115+W115+X115)/1000</f>
        <v>0.609</v>
      </c>
      <c r="AH114" s="191">
        <f>(E115+F115+G115+I115+P115+Q115+R115+S115+T115+U115+Y115+Z115+AA115)/1000</f>
        <v>4.131</v>
      </c>
      <c r="AI114" s="192">
        <f>(AB115+AC115+AD115)/1000</f>
        <v>0</v>
      </c>
      <c r="AJ114" s="202">
        <f>SUM(AG114:AI115)</f>
        <v>4.74</v>
      </c>
    </row>
    <row r="115" spans="1:38" customHeight="1" ht="9.4">
      <c r="A115" s="235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v>356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2074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v>253</v>
      </c>
      <c r="W115" s="83">
        <f>W114*F11</f>
        <v>0</v>
      </c>
      <c r="X115" s="83">
        <f>X114*F11</f>
        <v>0</v>
      </c>
      <c r="Y115" s="83">
        <f>Y114*F12</f>
        <v>2057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200"/>
      <c r="AF115" s="234"/>
      <c r="AG115" s="190"/>
      <c r="AH115" s="191"/>
      <c r="AI115" s="192"/>
      <c r="AJ115" s="202"/>
    </row>
    <row r="116" spans="1:38" customHeight="1" ht="9.4">
      <c r="A116" s="235" t="s">
        <v>161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200"/>
      <c r="AF116" s="234" t="s">
        <v>162</v>
      </c>
      <c r="AG116" s="190">
        <f>(B117+C117+D117+H117+J117+K117+L117+M117+N117+O117+V117+W117+X117)/1000</f>
        <v>0.1071</v>
      </c>
      <c r="AH116" s="191">
        <f>(E117+F117+G117+I117+P117+Q117+R117+S117+T117+U117+Y117+Z117+AA117)/1000</f>
        <v>0.5332</v>
      </c>
      <c r="AI116" s="192">
        <f>(AB117+AC117+AD117)/1000</f>
        <v>0</v>
      </c>
      <c r="AJ116" s="202">
        <f>SUM(AG116:AI117)</f>
        <v>0.6403</v>
      </c>
    </row>
    <row r="117" spans="1:38" customHeight="1" ht="9.4">
      <c r="A117" s="235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v>14</v>
      </c>
      <c r="L117" s="83">
        <f>L116*F11</f>
        <v>93.1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v>81</v>
      </c>
      <c r="R117" s="83">
        <f>R116*F12</f>
        <v>452.2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200"/>
      <c r="AF117" s="234"/>
      <c r="AG117" s="190"/>
      <c r="AH117" s="191"/>
      <c r="AI117" s="192"/>
      <c r="AJ117" s="202"/>
    </row>
    <row r="118" spans="1:38" customHeight="1" ht="9.4">
      <c r="A118" s="235" t="s">
        <v>163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200"/>
      <c r="AF118" s="234" t="s">
        <v>164</v>
      </c>
      <c r="AG118" s="190">
        <f>(B119+C119+D119+H119+J119+K119+L119+M119+N119+O119+V119+W119+X119)/1000</f>
        <v>0</v>
      </c>
      <c r="AH118" s="191">
        <f>(E119+F119+G119+I119+P119+Q119+R119+S119+T119+U119+Y119+Z119+AA119)/1000</f>
        <v>0</v>
      </c>
      <c r="AI118" s="192">
        <f>(AB119+AC119+AD119)/1000</f>
        <v>0</v>
      </c>
      <c r="AJ118" s="202">
        <f>SUM(AG118:AI119)</f>
        <v>0</v>
      </c>
    </row>
    <row r="119" spans="1:38" customHeight="1" ht="9.4">
      <c r="A119" s="235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200"/>
      <c r="AF119" s="234"/>
      <c r="AG119" s="190"/>
      <c r="AH119" s="191"/>
      <c r="AI119" s="192"/>
      <c r="AJ119" s="202"/>
    </row>
    <row r="120" spans="1:38" customHeight="1" ht="9.4">
      <c r="A120" s="235" t="s">
        <v>165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200"/>
      <c r="AF120" s="234" t="s">
        <v>166</v>
      </c>
      <c r="AG120" s="190">
        <f>(B121+C121+D121+H121+J121+K121+L121+M121+N121+O121+V121+W121+X121)/1000</f>
        <v>0.32</v>
      </c>
      <c r="AH120" s="191">
        <f>(E121+F121+G121+I121+P121+Q121+R121+S121+T121+U121+Y121+Z121+AA121)/1000</f>
        <v>1.87</v>
      </c>
      <c r="AI120" s="192">
        <f>(AB121+AC121+AD121)/1000</f>
        <v>0</v>
      </c>
      <c r="AJ120" s="202">
        <f>SUM(AG120:AI121)</f>
        <v>2.19</v>
      </c>
    </row>
    <row r="121" spans="1:38" customHeight="1" ht="9.4">
      <c r="A121" s="235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v>180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1020</v>
      </c>
      <c r="V121" s="82">
        <f>V120*F11</f>
        <v>0</v>
      </c>
      <c r="W121" s="83">
        <f>W120*F11</f>
        <v>140</v>
      </c>
      <c r="X121" s="83">
        <f>X120*F11</f>
        <v>0</v>
      </c>
      <c r="Y121" s="83">
        <f>Y120*F12</f>
        <v>0</v>
      </c>
      <c r="Z121" s="83">
        <f>Z120*F12</f>
        <v>850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200"/>
      <c r="AF121" s="234"/>
      <c r="AG121" s="190"/>
      <c r="AH121" s="191"/>
      <c r="AI121" s="192"/>
      <c r="AJ121" s="202"/>
    </row>
    <row r="122" spans="1:38" customHeight="1" ht="9.4">
      <c r="A122" s="238" t="s">
        <v>167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200"/>
      <c r="AF122" s="234" t="s">
        <v>168</v>
      </c>
      <c r="AG122" s="190">
        <f>(B123+C123+D123+H123+J123+K123+L123+M123+N123+O123+V123+W123+X123)/1000</f>
        <v>0.532</v>
      </c>
      <c r="AH122" s="191">
        <f>(E123+F123+G123+I123+P123+Q123+R123+S123+T123+U123+Y123+Z123+AA123)/1000</f>
        <v>3.178</v>
      </c>
      <c r="AI122" s="192">
        <f>(AB123+AC123+AD123)/1000</f>
        <v>0</v>
      </c>
      <c r="AJ122" s="202">
        <f>SUM(AG122:AI123)</f>
        <v>3.71</v>
      </c>
    </row>
    <row r="123" spans="1:38" customHeight="1" ht="9.4">
      <c r="A123" s="238"/>
      <c r="B123" s="82">
        <f>B122*F11</f>
        <v>0</v>
      </c>
      <c r="C123" s="83">
        <f>C122*F11</f>
        <v>0</v>
      </c>
      <c r="D123" s="83">
        <f>D122*F11</f>
        <v>280</v>
      </c>
      <c r="E123" s="83">
        <f>E122*F12</f>
        <v>0</v>
      </c>
      <c r="F123" s="83">
        <f>F122*F12</f>
        <v>0</v>
      </c>
      <c r="G123" s="84">
        <f>G122*F12</f>
        <v>1700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210</v>
      </c>
      <c r="W123" s="83">
        <f>W122*F11</f>
        <v>0</v>
      </c>
      <c r="X123" s="83">
        <f>X122*F11</f>
        <v>42</v>
      </c>
      <c r="Y123" s="83">
        <f>Y122*F12</f>
        <v>0</v>
      </c>
      <c r="Z123" s="83">
        <f>Z122*F12</f>
        <v>1190</v>
      </c>
      <c r="AA123" s="139">
        <v>288</v>
      </c>
      <c r="AB123" s="86">
        <f>AB122*F13</f>
        <v>0</v>
      </c>
      <c r="AC123" s="83">
        <f>AC122*F13</f>
        <v>0</v>
      </c>
      <c r="AD123" s="87">
        <f>AD122*F13</f>
        <v>0</v>
      </c>
      <c r="AE123" s="200"/>
      <c r="AF123" s="234"/>
      <c r="AG123" s="190"/>
      <c r="AH123" s="191"/>
      <c r="AI123" s="192"/>
      <c r="AJ123" s="202"/>
    </row>
    <row r="124" spans="1:38" customHeight="1" ht="9.4">
      <c r="A124" s="237" t="s">
        <v>169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200"/>
      <c r="AF124" s="234" t="s">
        <v>170</v>
      </c>
      <c r="AG124" s="190">
        <f>(B125+C125+D125+H125+J125+K125+L125+M125+N125+O125+V125+W125+X125)/1000</f>
        <v>0</v>
      </c>
      <c r="AH124" s="191">
        <f>(E125+F125+G125+I125+P125+Q125+R125+S125+T125+U125+Y125+Z125+AA125)/1000</f>
        <v>0</v>
      </c>
      <c r="AI124" s="192">
        <f>(AB125+AC125+AD125)/1000</f>
        <v>0</v>
      </c>
      <c r="AJ124" s="202">
        <f>SUM(AG124:AI125)</f>
        <v>0</v>
      </c>
    </row>
    <row r="125" spans="1:38" customHeight="1" ht="9.4">
      <c r="A125" s="237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200"/>
      <c r="AF125" s="234"/>
      <c r="AG125" s="190"/>
      <c r="AH125" s="191"/>
      <c r="AI125" s="192"/>
      <c r="AJ125" s="202"/>
    </row>
    <row r="126" spans="1:38" customHeight="1" ht="9.4">
      <c r="A126" s="235" t="s">
        <v>171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200"/>
      <c r="AF126" s="234" t="s">
        <v>172</v>
      </c>
      <c r="AG126" s="190">
        <f>(B127+C127+D127+H127+J127+K127+L127+M127+N127+O127+V127+W127+X127)/1000</f>
        <v>0.00305</v>
      </c>
      <c r="AH126" s="191">
        <f>(E127+F127+G127+I127+P127+Q127+R127+S127+T127+U127+Y127+Z127+AA127)/1000</f>
        <v>0.01512</v>
      </c>
      <c r="AI126" s="192">
        <f>(AB127+AC127+AD127)/1000</f>
        <v>0</v>
      </c>
      <c r="AJ126" s="202">
        <f>SUM(AG126:AI127)</f>
        <v>0.01817</v>
      </c>
    </row>
    <row r="127" spans="1:38" customHeight="1" ht="9.4">
      <c r="A127" s="235"/>
      <c r="B127" s="82">
        <f>B126*F11</f>
        <v>0</v>
      </c>
      <c r="C127" s="83">
        <v>2</v>
      </c>
      <c r="D127" s="83">
        <f>D126*F11</f>
        <v>0</v>
      </c>
      <c r="E127" s="83">
        <f>E126*F12</f>
        <v>0</v>
      </c>
      <c r="F127" s="83">
        <v>9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1.05</v>
      </c>
      <c r="X127" s="83">
        <f>X126*F11</f>
        <v>0</v>
      </c>
      <c r="Y127" s="83">
        <f>Y126*F12</f>
        <v>0</v>
      </c>
      <c r="Z127" s="83">
        <f>Z126*F12</f>
        <v>6.12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200"/>
      <c r="AF127" s="234"/>
      <c r="AG127" s="190"/>
      <c r="AH127" s="191"/>
      <c r="AI127" s="192"/>
      <c r="AJ127" s="202"/>
    </row>
    <row r="128" spans="1:38" customHeight="1" ht="9.4">
      <c r="A128" s="235" t="s">
        <v>173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200"/>
      <c r="AF128" s="234" t="s">
        <v>174</v>
      </c>
      <c r="AG128" s="190">
        <f>(B129+C129+D129+H129+J129+K129+L129+M129+N129+O129+V129+W129+X129)/1000</f>
        <v>0</v>
      </c>
      <c r="AH128" s="191">
        <f>(E129+F129+G129+I129+P129+Q129+R129+S129+T129+U129+Y129+Z129+AA129)/1000</f>
        <v>0</v>
      </c>
      <c r="AI128" s="192">
        <f>(AB129+AC129+AD129)/1000</f>
        <v>0</v>
      </c>
      <c r="AJ128" s="202">
        <f>SUM(AG128:AI129)</f>
        <v>0</v>
      </c>
    </row>
    <row r="129" spans="1:38" customHeight="1" ht="9.4">
      <c r="A129" s="235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200"/>
      <c r="AF129" s="234"/>
      <c r="AG129" s="190"/>
      <c r="AH129" s="191"/>
      <c r="AI129" s="192"/>
      <c r="AJ129" s="202"/>
    </row>
    <row r="130" spans="1:38" customHeight="1" ht="9.4">
      <c r="A130" s="235" t="s">
        <v>175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200"/>
      <c r="AF130" s="234" t="s">
        <v>176</v>
      </c>
      <c r="AG130" s="190">
        <f>(B131+C131+D131+H131+J131+K131+L131+M131+N131+O131+V131+W131+X131)/1000</f>
        <v>0.0322</v>
      </c>
      <c r="AH130" s="191">
        <f>(E131+F131+G131+I131+P131+Q131+R131+S131+T131+U131+Y131+Z131+AA131)/1000</f>
        <v>0.1972</v>
      </c>
      <c r="AI130" s="192">
        <f>(AB131+AC131+AD131)/1000</f>
        <v>0</v>
      </c>
      <c r="AJ130" s="202">
        <f>SUM(AG130:AI131)</f>
        <v>0.2294</v>
      </c>
    </row>
    <row r="131" spans="1:38" customHeight="1" ht="9.4">
      <c r="A131" s="235"/>
      <c r="B131" s="82">
        <f>B130*F11</f>
        <v>7</v>
      </c>
      <c r="C131" s="83">
        <f>C130*F11</f>
        <v>0</v>
      </c>
      <c r="D131" s="83">
        <f>D130*F11</f>
        <v>0</v>
      </c>
      <c r="E131" s="83">
        <f>E130*F12</f>
        <v>40.8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6.3</v>
      </c>
      <c r="L131" s="83">
        <f>L130*F11</f>
        <v>7</v>
      </c>
      <c r="M131" s="83">
        <f>M130*F11</f>
        <v>7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34</v>
      </c>
      <c r="R131" s="83">
        <f>R130*F12</f>
        <v>47.6</v>
      </c>
      <c r="S131" s="83">
        <f>S130*F12</f>
        <v>40.8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4.9</v>
      </c>
      <c r="Y131" s="83">
        <f>Y130*F12</f>
        <v>0</v>
      </c>
      <c r="Z131" s="83">
        <f>Z130*F12</f>
        <v>0</v>
      </c>
      <c r="AA131" s="139">
        <f>AA130*F12</f>
        <v>34</v>
      </c>
      <c r="AB131" s="86">
        <f>AB130*F13</f>
        <v>0</v>
      </c>
      <c r="AC131" s="83">
        <f>AC130*F13</f>
        <v>0</v>
      </c>
      <c r="AD131" s="87">
        <f>AD130*F13</f>
        <v>0</v>
      </c>
      <c r="AE131" s="200"/>
      <c r="AF131" s="234"/>
      <c r="AG131" s="190"/>
      <c r="AH131" s="191"/>
      <c r="AI131" s="192"/>
      <c r="AJ131" s="202"/>
    </row>
    <row r="132" spans="1:38" customHeight="1" ht="9.4">
      <c r="A132" s="236" t="s">
        <v>177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200"/>
      <c r="AF132" s="234" t="s">
        <v>178</v>
      </c>
      <c r="AG132" s="190">
        <f>(B133+C133+D133+H133+J133+K133+L133+M133+N133+O133+V133+W133+X133)/1000</f>
        <v>0</v>
      </c>
      <c r="AH132" s="191">
        <f>(E133+F133+G133+I133+P133+Q133+R133+S133+T133+U133+Y133+Z133+AA133)/1000</f>
        <v>0</v>
      </c>
      <c r="AI132" s="192">
        <f>(AB133+AC133+AD133)/1000</f>
        <v>0</v>
      </c>
      <c r="AJ132" s="202">
        <f>SUM(AG132:AI133)</f>
        <v>0</v>
      </c>
    </row>
    <row r="133" spans="1:38" customHeight="1" ht="9.4">
      <c r="A133" s="236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200"/>
      <c r="AF133" s="234"/>
      <c r="AG133" s="190"/>
      <c r="AH133" s="191"/>
      <c r="AI133" s="192"/>
      <c r="AJ133" s="202"/>
    </row>
    <row r="134" spans="1:38" customHeight="1" ht="9.4">
      <c r="A134" s="236" t="s">
        <v>179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200"/>
      <c r="AF134" s="234" t="s">
        <v>180</v>
      </c>
      <c r="AG134" s="190">
        <f>(B135+C135+D135+H135+J135+K135+L135+M135+N135+O135+V135+W135+X135)/1000</f>
        <v>0</v>
      </c>
      <c r="AH134" s="191">
        <f>(E135+F135+G135+I135+P135+Q135+R135+S135+T135+U135+Y135+Z135+AA135)/1000</f>
        <v>0</v>
      </c>
      <c r="AI134" s="192">
        <f>(AB135+AC135+AD135)/1000</f>
        <v>0</v>
      </c>
      <c r="AJ134" s="202">
        <f>SUM(AG134:AI135)</f>
        <v>0</v>
      </c>
    </row>
    <row r="135" spans="1:38" customHeight="1" ht="9.4">
      <c r="A135" s="236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200"/>
      <c r="AF135" s="234"/>
      <c r="AG135" s="190"/>
      <c r="AH135" s="191"/>
      <c r="AI135" s="192"/>
      <c r="AJ135" s="202"/>
    </row>
    <row r="136" spans="1:38" customHeight="1" ht="9.4">
      <c r="A136" s="239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200"/>
      <c r="AF136" s="166"/>
      <c r="AG136" s="190">
        <f>(B137+C137+D137+H137+J137+K137+L137+M137+N137+O137+V137+W137+X137)/1000</f>
        <v>0</v>
      </c>
      <c r="AH136" s="191">
        <f>(E137+F137+G137+I137+P137+Q137+R137+S137+T137+U137+Y137+Z137+AA137)/1000</f>
        <v>0</v>
      </c>
      <c r="AI136" s="192">
        <f>(AB137+AC137+AD137)/1000</f>
        <v>0</v>
      </c>
      <c r="AJ136" s="202">
        <f>SUM(AG136:AI137)</f>
        <v>0</v>
      </c>
    </row>
    <row r="137" spans="1:38" customHeight="1" ht="9.4">
      <c r="A137" s="239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200"/>
      <c r="AF137" s="166"/>
      <c r="AG137" s="190"/>
      <c r="AH137" s="191"/>
      <c r="AI137" s="192"/>
      <c r="AJ137" s="202"/>
    </row>
    <row r="138" spans="1:38" customHeight="1" ht="15.95">
      <c r="A138" s="9" t="s">
        <v>181</v>
      </c>
      <c r="B138" s="240" t="s">
        <v>182</v>
      </c>
      <c r="C138" s="240"/>
      <c r="D138" s="240"/>
      <c r="E138" s="240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183</v>
      </c>
      <c r="R138" s="146"/>
      <c r="S138" s="240"/>
      <c r="T138" s="240"/>
      <c r="U138" s="240"/>
      <c r="V138" s="8"/>
      <c r="W138" s="241" t="s">
        <v>184</v>
      </c>
      <c r="X138" s="241"/>
      <c r="Y138" s="241"/>
      <c r="Z138" s="241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185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186</v>
      </c>
      <c r="B140" s="7"/>
      <c r="C140" s="19" t="s">
        <v>187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188</v>
      </c>
      <c r="R140" s="146"/>
      <c r="S140" s="242"/>
      <c r="T140" s="242"/>
      <c r="U140" s="242"/>
      <c r="V140" s="8"/>
      <c r="W140" s="150" t="s">
        <v>27</v>
      </c>
      <c r="X140" s="150"/>
      <c r="Y140" s="150"/>
      <c r="Z140" s="150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189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185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2025-05-05T17:29:37+03:00</dcterms:created>
  <dcterms:modified xsi:type="dcterms:W3CDTF">2025-05-05T17:22:52+03:00</dcterms:modified>
  <dc:title>Untitled Spreadsheet</dc:title>
  <dc:description/>
  <dc:subject/>
  <cp:keywords/>
  <cp:category/>
</cp:coreProperties>
</file>