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<sst xmlns="http://schemas.openxmlformats.org/spreadsheetml/2006/main" uniqueCount="186">
  <si>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</si>
  <si>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</si>
  <si>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</si>
  <si>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</si>
  <si>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</si>
  <si>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</si>
  <si>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</si>
  <si>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</si>
  <si>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</si>
  <si>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05 февраля</t>
  </si>
  <si>
    <t>по ОКПО</t>
  </si>
  <si>
    <t xml:space="preserve"> "05 " февраля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</si>
  <si>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</si>
  <si>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</si>
  <si>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</si>
  <si>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</si>
  <si>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</si>
  <si>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</si>
  <si>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</si>
  <si>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</si>
  <si>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</si>
  <si>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</si>
  <si>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</si>
  <si>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</si>
  <si>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</si>
  <si>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</si>
  <si>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</si>
  <si>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</si>
  <si>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</si>
  <si>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</si>
  <si>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</si>
  <si>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</si>
  <si>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</si>
  <si>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</si>
  <si>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</si>
  <si>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</si>
  <si>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</si>
  <si>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</si>
  <si>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</si>
  <si>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</si>
  <si>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</si>
  <si>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</si>
  <si>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</si>
  <si>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</si>
  <si>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>печенье батон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</si>
  <si>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</si>
  <si>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</si>
  <si>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</si>
  <si>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</si>
  <si>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>салат из б\к какусты</t>
  </si>
  <si>
    <t xml:space="preserve"> хлеб</t>
  </si>
  <si>
    <t>каша гречневая рассыпчатая</t>
  </si>
  <si>
    <t>суп картоф с рыбой</t>
  </si>
  <si>
    <t>печень тущёная по строгановски</t>
  </si>
  <si>
    <t>салат из б\к капусты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</si>
  <si>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</si>
  <si>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</si>
  <si>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</si>
  <si>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</si>
  <si>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</si>
  <si>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</si>
  <si>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</si>
  <si>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</si>
  <si>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</si>
  <si>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</si>
  <si>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</si>
  <si>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60\30</t>
  </si>
  <si>
    <t>180\31</t>
  </si>
  <si>
    <t>80\40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</si>
  <si>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</si>
  <si>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</si>
  <si>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</si>
  <si>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</si>
  <si>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</si>
  <si>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</si>
  <si>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</si>
  <si>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</si>
  <si>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</si>
  <si>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</si>
  <si>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</si>
  <si>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</si>
  <si>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</si>
  <si>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</si>
  <si>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</si>
  <si>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</si>
  <si>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</si>
  <si>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</si>
  <si>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</si>
  <si>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</si>
  <si>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</si>
  <si>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</si>
  <si>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</si>
  <si>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</si>
  <si>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</si>
  <si>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</si>
  <si>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</si>
  <si>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</si>
  <si>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</si>
  <si>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</si>
  <si>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</si>
  <si>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</si>
  <si>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</si>
  <si>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</si>
  <si>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</si>
  <si>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</si>
  <si>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</si>
  <si>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</si>
  <si>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</si>
  <si>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</si>
  <si>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</si>
  <si>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</si>
  <si>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</si>
  <si>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</si>
  <si>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</si>
  <si>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</si>
  <si>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</si>
  <si>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</si>
  <si>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</si>
  <si>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</si>
  <si>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</si>
  <si>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</si>
  <si>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</si>
  <si>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</si>
  <si>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</si>
  <si>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</si>
  <si>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</si>
  <si>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</si>
  <si>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</si>
  <si>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</si>
  <si>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</si>
  <si>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</si>
  <si>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</si>
  <si>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</si>
  <si>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</si>
  <si>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</si>
  <si>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</si>
  <si>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</si>
  <si>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</si>
  <si>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</si>
  <si>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</si>
  <si>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</si>
  <si>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</si>
  <si>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</si>
  <si>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</si>
  <si>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</si>
  <si>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</si>
  <si>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</si>
  <si>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</si>
  <si>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</si>
  <si>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</si>
  <si>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43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</si>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</sst>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d3f9294efc9da96c919f700b46b93e1.png"/><Relationship Id="rId2" Type="http://schemas.openxmlformats.org/officeDocument/2006/relationships/image" Target="../media/513c9c6c8c18294cadce4cb1f175ab6e2.jpeg"/><Relationship Id="rId3" Type="http://schemas.openxmlformats.org/officeDocument/2006/relationships/image" Target="../media/1bf815dd1b59daaf50c6298a7407b0cd3.jpeg"/><Relationship Id="rId4" Type="http://schemas.openxmlformats.org/officeDocument/2006/relationships/image" Target="../media/924573323831f0fec6033369c69915ba4.jpeg"/><Relationship Id="rId5" Type="http://schemas.openxmlformats.org/officeDocument/2006/relationships/image" Target="../media/90fd84b847fd36193fa7060f86f0b1625.png"/><Relationship Id="rId6" Type="http://schemas.openxmlformats.org/officeDocument/2006/relationships/image" Target="../media/53c8361c5cc8cadf16b346b213d3c2d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845669</xdr:colOff>
      <xdr:row>1</xdr:row>
      <xdr:rowOff>0</xdr:rowOff>
    </xdr:from>
    <xdr:ext cx="647700" cy="7048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77353</xdr:colOff>
      <xdr:row>8</xdr:row>
      <xdr:rowOff>39067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950035</xdr:colOff>
      <xdr:row>140</xdr:row>
      <xdr:rowOff>85539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197941</xdr:colOff>
      <xdr:row>137</xdr:row>
      <xdr:rowOff>9823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47700" cy="7048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6</v>
      </c>
      <c r="G11" s="170"/>
      <c r="H11" s="171"/>
      <c r="I11" s="171"/>
      <c r="J11" s="171"/>
      <c r="K11" s="171"/>
      <c r="L11" s="171">
        <v>6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23</v>
      </c>
      <c r="G12" s="172"/>
      <c r="H12" s="172"/>
      <c r="I12" s="172"/>
      <c r="J12" s="172"/>
      <c r="K12" s="172"/>
      <c r="L12" s="172">
        <v>23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29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29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 t="s">
        <v>49</v>
      </c>
      <c r="N19" s="189" t="s">
        <v>50</v>
      </c>
      <c r="O19" s="189" t="s">
        <v>51</v>
      </c>
      <c r="P19" s="189" t="s">
        <v>52</v>
      </c>
      <c r="Q19" s="189" t="s">
        <v>53</v>
      </c>
      <c r="R19" s="189" t="s">
        <v>48</v>
      </c>
      <c r="S19" s="189" t="s">
        <v>54</v>
      </c>
      <c r="T19" s="189" t="s">
        <v>50</v>
      </c>
      <c r="U19" s="191" t="s">
        <v>51</v>
      </c>
      <c r="V19" s="192" t="s">
        <v>55</v>
      </c>
      <c r="W19" s="189" t="s">
        <v>56</v>
      </c>
      <c r="X19" s="191"/>
      <c r="Y19" s="192" t="s">
        <v>55</v>
      </c>
      <c r="Z19" s="189" t="s">
        <v>56</v>
      </c>
      <c r="AA19" s="191"/>
      <c r="AB19" s="194"/>
      <c r="AC19" s="199"/>
      <c r="AD19" s="200"/>
      <c r="AE19" s="180"/>
      <c r="AF19" s="181"/>
      <c r="AG19" s="201" t="s">
        <v>57</v>
      </c>
      <c r="AH19" s="201"/>
      <c r="AI19" s="201"/>
      <c r="AJ19" s="201"/>
    </row>
    <row r="20" spans="1:38" customHeight="1" ht="10.5">
      <c r="A20" s="34" t="s">
        <v>58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59</v>
      </c>
      <c r="AJ20" s="193" t="s">
        <v>60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61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62</v>
      </c>
      <c r="B24" s="60">
        <v>130</v>
      </c>
      <c r="C24" s="61">
        <v>180</v>
      </c>
      <c r="D24" s="61" t="s">
        <v>63</v>
      </c>
      <c r="E24" s="61">
        <v>150</v>
      </c>
      <c r="F24" s="61">
        <v>200</v>
      </c>
      <c r="G24" s="62" t="s">
        <v>64</v>
      </c>
      <c r="H24" s="63">
        <v>150</v>
      </c>
      <c r="I24" s="64">
        <v>150</v>
      </c>
      <c r="J24" s="61" t="s">
        <v>65</v>
      </c>
      <c r="K24" s="61" t="s">
        <v>66</v>
      </c>
      <c r="L24" s="61">
        <v>150</v>
      </c>
      <c r="M24" s="61">
        <v>30</v>
      </c>
      <c r="N24" s="61">
        <v>25</v>
      </c>
      <c r="O24" s="61">
        <v>110</v>
      </c>
      <c r="P24" s="61" t="s">
        <v>67</v>
      </c>
      <c r="Q24" s="61" t="s">
        <v>68</v>
      </c>
      <c r="R24" s="61">
        <v>180</v>
      </c>
      <c r="S24" s="61">
        <v>50</v>
      </c>
      <c r="T24" s="61">
        <v>30</v>
      </c>
      <c r="U24" s="61">
        <v>130</v>
      </c>
      <c r="V24" s="65">
        <v>60</v>
      </c>
      <c r="W24" s="61">
        <v>190</v>
      </c>
      <c r="X24" s="66"/>
      <c r="Y24" s="61">
        <v>80</v>
      </c>
      <c r="Z24" s="62">
        <v>190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69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70</v>
      </c>
      <c r="AF25" s="195" t="s">
        <v>71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72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73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74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100</v>
      </c>
      <c r="L29" s="89"/>
      <c r="M29" s="89"/>
      <c r="N29" s="89"/>
      <c r="O29" s="89"/>
      <c r="P29" s="89"/>
      <c r="Q29" s="89">
        <v>144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75</v>
      </c>
      <c r="AG29" s="196">
        <f>(B30+C30+D30+H30+J30+K30+L30+M30+N30+O30+V30+W30+X30)/1000</f>
        <v>0.6</v>
      </c>
      <c r="AH29" s="197">
        <f>(E30+F30+G30+I30+P30+Q30+R30+S30+T30+U30+Y30+Z30+AA30)/1000</f>
        <v>3.4</v>
      </c>
      <c r="AI29" s="198">
        <f>(AB30+AC30+AD30)/1000</f>
        <v>0</v>
      </c>
      <c r="AJ29" s="208">
        <f>SUM(AG29:AI30)</f>
        <v>4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f>K29*F11</f>
        <v>600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3400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76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77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78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79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70</v>
      </c>
      <c r="AF35" s="207" t="s">
        <v>80</v>
      </c>
      <c r="AG35" s="196">
        <f>(B36+C36+D36+H36+J36+K36+L36+M36+N36+O36+V36+W36+X36)/1000</f>
        <v>0.23</v>
      </c>
      <c r="AH35" s="197">
        <f>(E36+F36+G36+I36+P36+Q36+R36+S36+T36+U36+Y36+Z36+AA36)/1000</f>
        <v>1.27</v>
      </c>
      <c r="AI35" s="198">
        <f>(AB36+AC36+AD36)/1000</f>
        <v>0</v>
      </c>
      <c r="AJ35" s="208">
        <f>SUM(AG35:AI36)</f>
        <v>1.5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v>1270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81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82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83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70</v>
      </c>
      <c r="AF39" s="207" t="s">
        <v>84</v>
      </c>
      <c r="AG39" s="196">
        <f>(B40+C40+D40+H40+J40+K40+L40+M40+N40+O40+V40+W40+X40)/1000</f>
        <v>0.09132</v>
      </c>
      <c r="AH39" s="197">
        <f>(E40+F40+G40+I40+P40+Q40+R40+S40+T40+U40+Y40+Z40+AA40)/1000</f>
        <v>0.4288</v>
      </c>
      <c r="AI39" s="198">
        <f>(AB40+AC40+AD40)/1000</f>
        <v>0</v>
      </c>
      <c r="AJ39" s="208">
        <f>SUM(AG39:AI40)</f>
        <v>0.52012</v>
      </c>
    </row>
    <row r="40" spans="1:38" customHeight="1" ht="9.4">
      <c r="A40" s="205"/>
      <c r="B40" s="81">
        <f>B39*F11</f>
        <v>20.82</v>
      </c>
      <c r="C40" s="82">
        <f>C39*F11</f>
        <v>0</v>
      </c>
      <c r="D40" s="82">
        <f>D39*F11</f>
        <v>0</v>
      </c>
      <c r="E40" s="82">
        <f>E39*F12</f>
        <v>92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18</v>
      </c>
      <c r="K40" s="82">
        <f>K39*F11</f>
        <v>4.5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30</v>
      </c>
      <c r="P40" s="82">
        <f>P39*F12</f>
        <v>82.8</v>
      </c>
      <c r="Q40" s="82">
        <f>Q39*F12</f>
        <v>23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138</v>
      </c>
      <c r="V40" s="81">
        <f>V39*F11</f>
        <v>18</v>
      </c>
      <c r="W40" s="82">
        <f>W39*F11</f>
        <v>0</v>
      </c>
      <c r="X40" s="82">
        <f>X39*F11</f>
        <v>0</v>
      </c>
      <c r="Y40" s="82">
        <v>93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85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>
        <v>0.003</v>
      </c>
      <c r="N41" s="98"/>
      <c r="O41" s="98"/>
      <c r="P41" s="98"/>
      <c r="Q41" s="98">
        <v>0.009</v>
      </c>
      <c r="R41" s="103"/>
      <c r="S41" s="103">
        <v>0.005</v>
      </c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86</v>
      </c>
      <c r="AG41" s="215">
        <f>B42+C42+D42+H42+J42+K42+L42+M42+N42+O42+V42+W42+X42</f>
        <v>0.065</v>
      </c>
      <c r="AH41" s="216">
        <f>E42+F42+G42+I42+P42+Q42+R42+S42+T42+U42+Y42+Z42+AA42</f>
        <v>0.345</v>
      </c>
      <c r="AI41" s="217">
        <f>AB42+AC42+AD42</f>
        <v>0</v>
      </c>
      <c r="AJ41" s="218">
        <f>SUM(AG41:AI42)</f>
        <v>0.41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v>0.041</v>
      </c>
      <c r="L42" s="113">
        <f>L41*F11</f>
        <v>0</v>
      </c>
      <c r="M42" s="108">
        <f>M41*F11</f>
        <v>0.018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f>Q41*F12</f>
        <v>0.207</v>
      </c>
      <c r="R42" s="113">
        <f>R41*F12</f>
        <v>0</v>
      </c>
      <c r="S42" s="108">
        <f>S41*F12</f>
        <v>0.115</v>
      </c>
      <c r="T42" s="110">
        <f>T41*F12</f>
        <v>0</v>
      </c>
      <c r="U42" s="114">
        <f>U41*F12</f>
        <v>0</v>
      </c>
      <c r="V42" s="107">
        <f>V41*F11</f>
        <v>0.006</v>
      </c>
      <c r="W42" s="108">
        <f>W41*F11</f>
        <v>0</v>
      </c>
      <c r="X42" s="108">
        <f>X41*F11</f>
        <v>0</v>
      </c>
      <c r="Y42" s="108">
        <f>Y41*F12</f>
        <v>0.023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87</v>
      </c>
      <c r="B43" s="97">
        <v>0.113</v>
      </c>
      <c r="C43" s="98"/>
      <c r="D43" s="98"/>
      <c r="E43" s="98">
        <v>0.142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88</v>
      </c>
      <c r="AF43" s="207" t="s">
        <v>89</v>
      </c>
      <c r="AG43" s="219">
        <f>B44+C44+D44+H44+J44+K44+L44+M44+N44+O44+V44+W44+X44</f>
        <v>0.734</v>
      </c>
      <c r="AH43" s="218">
        <f>E44+F44+G44+I44+P44+Q44+R44+S44+T44+U44+Y44+Z44+AA44</f>
        <v>3.266</v>
      </c>
      <c r="AI43" s="220">
        <f>AB44+AC44+AD44</f>
        <v>0</v>
      </c>
      <c r="AJ43" s="218">
        <f>SUM(AG43:AI44)</f>
        <v>4</v>
      </c>
    </row>
    <row r="44" spans="1:38" customHeight="1" ht="9.4">
      <c r="A44" s="205"/>
      <c r="B44" s="119">
        <v>0.734</v>
      </c>
      <c r="C44" s="113">
        <f>C43*F11</f>
        <v>0</v>
      </c>
      <c r="D44" s="113">
        <f>D43*F11</f>
        <v>0</v>
      </c>
      <c r="E44" s="113">
        <f>E43*F12</f>
        <v>3.266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90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70</v>
      </c>
      <c r="AF45" s="207" t="s">
        <v>91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92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0.195</v>
      </c>
      <c r="X47" s="89"/>
      <c r="Y47" s="89"/>
      <c r="Z47" s="91">
        <v>0.196</v>
      </c>
      <c r="AA47" s="92"/>
      <c r="AB47" s="89"/>
      <c r="AC47" s="89"/>
      <c r="AD47" s="95"/>
      <c r="AE47" s="206" t="s">
        <v>88</v>
      </c>
      <c r="AF47" s="207" t="s">
        <v>93</v>
      </c>
      <c r="AG47" s="222">
        <f>B48+C48+D48+H48+J48+K48+L48+M48+N48+O48+V48+W48+X48</f>
        <v>1.17</v>
      </c>
      <c r="AH47" s="216">
        <f>E48+F48+G48+I48+P48+Q48+R48+S48+T48+U48+Y48+Z48+AA48</f>
        <v>4.83</v>
      </c>
      <c r="AI47" s="217">
        <f>AB48+AC48+AD48</f>
        <v>0</v>
      </c>
      <c r="AJ47" s="216">
        <f>SUM(AG47:AI48)</f>
        <v>6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1.17</v>
      </c>
      <c r="X48" s="82">
        <f>X47*F11</f>
        <v>0</v>
      </c>
      <c r="Y48" s="82">
        <f>Y47*F12</f>
        <v>0</v>
      </c>
      <c r="Z48" s="82">
        <v>4.83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94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20</v>
      </c>
      <c r="L49" s="89"/>
      <c r="M49" s="89"/>
      <c r="N49" s="89"/>
      <c r="O49" s="89"/>
      <c r="P49" s="89"/>
      <c r="Q49" s="89">
        <v>25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70</v>
      </c>
      <c r="AF49" s="207" t="s">
        <v>95</v>
      </c>
      <c r="AG49" s="215">
        <f>(B50+C50+D50+H50+J50+K50+L50+M50+N50+O50+V50+W50+X50)/1000</f>
        <v>0.125</v>
      </c>
      <c r="AH49" s="208">
        <f>(E50+F50+G50+I50+P50+Q50+R50+S50+T50+U50+Y50+Z50+AA50)/1000</f>
        <v>0.575</v>
      </c>
      <c r="AI49" s="221">
        <f>(AB50+AC50+AD50)/1000</f>
        <v>0</v>
      </c>
      <c r="AJ49" s="208">
        <f>SUM(AG49:AI50)</f>
        <v>0.7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v>125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f>Q49*F12</f>
        <v>575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96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97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98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99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100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101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102</v>
      </c>
      <c r="AF55" s="207" t="s">
        <v>103</v>
      </c>
      <c r="AG55" s="222" t="str">
        <f>B56+C56+D56+H56+J56+K56+L56+M56+N56+O56+V56+W56+X56</f>
        <v>0</v>
      </c>
      <c r="AH55" s="216">
        <f>E56+F56+G56+I56+P56+Q56+R56+S56+T56+U56+Y56+Z56+AA56</f>
        <v>3.5</v>
      </c>
      <c r="AI55" s="217">
        <f>AB56+AC56+AD56</f>
        <v>0</v>
      </c>
      <c r="AJ55" s="216">
        <f>SUM(AG55:AI56)</f>
        <v>3.5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104</v>
      </c>
      <c r="W56" s="82">
        <f>W55*F11</f>
        <v>0</v>
      </c>
      <c r="X56" s="82">
        <f>X55*F11</f>
        <v>0</v>
      </c>
      <c r="Y56" s="82">
        <v>3.5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105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30</v>
      </c>
      <c r="W57" s="89"/>
      <c r="X57" s="89"/>
      <c r="Y57" s="89">
        <v>40</v>
      </c>
      <c r="Z57" s="91"/>
      <c r="AA57" s="92"/>
      <c r="AB57" s="89"/>
      <c r="AC57" s="89"/>
      <c r="AD57" s="95"/>
      <c r="AE57" s="206"/>
      <c r="AF57" s="207" t="s">
        <v>106</v>
      </c>
      <c r="AG57" s="215">
        <f>(B58+C58+D58+H58+J58+K58+L58+M58+N58+O58+V58+W58+X58)/1000</f>
        <v>0.186</v>
      </c>
      <c r="AH57" s="208">
        <f>(E58+F58+G58+I58+P58+Q58+R58+S58+T58+U58+Y58+Z58+AA58)/1000</f>
        <v>0.944</v>
      </c>
      <c r="AI57" s="221">
        <f>(AB58+AC58+AD58)/1000</f>
        <v>0</v>
      </c>
      <c r="AJ57" s="208">
        <f>SUM(AG57:AI58)</f>
        <v>1.13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v>6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v>24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180</v>
      </c>
      <c r="W58" s="82">
        <f>W57*F11</f>
        <v>0</v>
      </c>
      <c r="X58" s="82">
        <f>X57*F11</f>
        <v>0</v>
      </c>
      <c r="Y58" s="82">
        <v>920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107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108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109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>
        <v>50</v>
      </c>
      <c r="P61" s="89"/>
      <c r="Q61" s="89"/>
      <c r="R61" s="88"/>
      <c r="S61" s="88"/>
      <c r="T61" s="88"/>
      <c r="U61" s="93">
        <v>55</v>
      </c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70</v>
      </c>
      <c r="AF61" s="207" t="s">
        <v>110</v>
      </c>
      <c r="AG61" s="215">
        <f>(B62+C62+D62+H62+J62+K62+L62+M62+N62+O62+V62+W62+X62)/1000</f>
        <v>0.305</v>
      </c>
      <c r="AH61" s="208">
        <f>(E62+F62+G62+I62+P62+Q62+R62+S62+T62+U62+Y62+Z62+AA62)/1000</f>
        <v>1.265</v>
      </c>
      <c r="AI61" s="221">
        <f>(AB62+AC62+AD62)/1000</f>
        <v>0</v>
      </c>
      <c r="AJ61" s="208">
        <f>SUM(AG61:AI62)</f>
        <v>1.57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v>305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1265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111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112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113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/>
      <c r="P65" s="89"/>
      <c r="Q65" s="89"/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114</v>
      </c>
      <c r="AG65" s="215">
        <f>(B66+C66+D66+H66+J66+K66+L66+M66+N66+O66+V66+W66+X66)/1000</f>
        <v>0</v>
      </c>
      <c r="AH65" s="208">
        <f>(E66+F66+G66+I66+P66+Q66+R66+S66+T66+U66+Y66+Z66+AA66)/1000</f>
        <v>0</v>
      </c>
      <c r="AI65" s="221">
        <f>(AB66+AC66+AD66)/1000</f>
        <v>0</v>
      </c>
      <c r="AJ65" s="208">
        <f>SUM(AG65:AI66)</f>
        <v>0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/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115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116</v>
      </c>
      <c r="AG67" s="215">
        <f>(B68+C68+D68+H68+J68+K68+L68+M68+N68+O68+V68+W68+X68)/1000</f>
        <v>0</v>
      </c>
      <c r="AH67" s="208">
        <f>(E68+F68+G68+I68+P68+Q68+R68+S68+T68+U68+Y68+Z68+AA68)/1000</f>
        <v>0</v>
      </c>
      <c r="AI67" s="221">
        <f>(AB68+AC68+AD68)/1000</f>
        <v>0</v>
      </c>
      <c r="AJ67" s="208">
        <f>SUM(AG67:AI68)</f>
        <v>0</v>
      </c>
    </row>
    <row r="68" spans="1:38" customHeight="1" ht="9.4">
      <c r="A68" s="22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117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мол овсяная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мол овсяная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яблоко</v>
      </c>
      <c r="I74" s="231" t="str">
        <f>I19</f>
        <v>яблоко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 t="str">
        <f>M19</f>
        <v>салат из б\к какусты</v>
      </c>
      <c r="N74" s="226" t="str">
        <f>N19</f>
        <v> хлеб</v>
      </c>
      <c r="O74" s="226" t="str">
        <f>O19</f>
        <v>каша гречневая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 t="str">
        <f>S19</f>
        <v>салат из б\к капусты</v>
      </c>
      <c r="T74" s="226" t="str">
        <f>T19</f>
        <v> хлеб</v>
      </c>
      <c r="U74" s="232" t="str">
        <f>U19</f>
        <v>каша гречневая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57</v>
      </c>
      <c r="AH74" s="201"/>
      <c r="AI74" s="201"/>
      <c r="AJ74" s="201"/>
    </row>
    <row r="75" spans="1:38" customHeight="1" ht="10.5">
      <c r="A75" s="131" t="s">
        <v>58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59</v>
      </c>
      <c r="AJ75" s="193" t="s">
        <v>60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118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119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120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121</v>
      </c>
      <c r="AG80" s="196">
        <f>(B81+C81+D81+H81+J81+K81+L81+M81+N81+O81+V81+W81+X81)/1000</f>
        <v>0.078</v>
      </c>
      <c r="AH80" s="197">
        <f>(E81+F81+G81+I81+P81+Q81+R81+S81+T81+U81+Y81+Z81+AA81)/1000</f>
        <v>0.352</v>
      </c>
      <c r="AI80" s="198">
        <f>(AB81+AC81+AD81)/1000</f>
        <v>0</v>
      </c>
      <c r="AJ80" s="208">
        <f>SUM(AG80:AG81)</f>
        <v>0.078</v>
      </c>
    </row>
    <row r="81" spans="1:38" customHeight="1" ht="9.4">
      <c r="A81" s="239"/>
      <c r="B81" s="81">
        <f>B80*F11</f>
        <v>78</v>
      </c>
      <c r="C81" s="82">
        <f>C80*F11</f>
        <v>0</v>
      </c>
      <c r="D81" s="82">
        <f>D80*F11</f>
        <v>0</v>
      </c>
      <c r="E81" s="82">
        <v>352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122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123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124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>
        <v>1.5</v>
      </c>
      <c r="N84" s="89"/>
      <c r="O84" s="89"/>
      <c r="P84" s="89"/>
      <c r="Q84" s="89"/>
      <c r="R84" s="88">
        <v>13.5</v>
      </c>
      <c r="S84" s="88">
        <v>2.5</v>
      </c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125</v>
      </c>
      <c r="AG84" s="196">
        <f>(B85+C85+D85+H85+J85+K85+L85+M85+N85+O85+V85+W85+X85)/1000</f>
        <v>0.19032</v>
      </c>
      <c r="AH84" s="197">
        <f>(E85+F85+G85+I85+P85+Q85+R85+S85+T85+U85+Y85+Z85+AA85)/1000</f>
        <v>0.87</v>
      </c>
      <c r="AI84" s="198">
        <f>(AB85+AC85+AD85)/1000</f>
        <v>0</v>
      </c>
      <c r="AJ84" s="208">
        <f>SUM(AG84:AG85)</f>
        <v>0.19032</v>
      </c>
    </row>
    <row r="85" spans="1:38" customHeight="1" ht="9.4">
      <c r="A85" s="239"/>
      <c r="B85" s="81">
        <f>B84*F11</f>
        <v>20.82</v>
      </c>
      <c r="C85" s="82">
        <f>C84*F11</f>
        <v>81</v>
      </c>
      <c r="D85" s="82">
        <f>D84*F11</f>
        <v>0</v>
      </c>
      <c r="E85" s="82">
        <f>E84*F12</f>
        <v>92</v>
      </c>
      <c r="F85" s="82">
        <f>F84*F12</f>
        <v>345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67.5</v>
      </c>
      <c r="M85" s="82">
        <f>M84*F11</f>
        <v>9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310.5</v>
      </c>
      <c r="S85" s="82">
        <f>S84*F12</f>
        <v>57.5</v>
      </c>
      <c r="T85" s="84">
        <f>T84*F12</f>
        <v>0</v>
      </c>
      <c r="U85" s="85">
        <f>U84*F12</f>
        <v>0</v>
      </c>
      <c r="V85" s="81">
        <f>V84*F11</f>
        <v>12</v>
      </c>
      <c r="W85" s="82">
        <f>W84*F11</f>
        <v>0</v>
      </c>
      <c r="X85" s="82">
        <f>X84*F11</f>
        <v>0</v>
      </c>
      <c r="Y85" s="82">
        <v>65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126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127</v>
      </c>
      <c r="AG86" s="196">
        <f>(B87+C87+D87+H87+J87+K87+L87+M87+N87+O87+V87+W87+X87)/1000</f>
        <v>0.147</v>
      </c>
      <c r="AH86" s="197">
        <f>(E87+F87+G87+I87+P87+Q87+R87+S87+T87+U87+Y87+Z87+AA87)/1000</f>
        <v>0.753</v>
      </c>
      <c r="AI86" s="198">
        <f>(AB87+AC87+AD87)/1000</f>
        <v>0</v>
      </c>
      <c r="AJ86" s="208">
        <f>SUM(AG86:AG87)</f>
        <v>0.147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147</v>
      </c>
      <c r="W87" s="82">
        <f>W86*F11</f>
        <v>0</v>
      </c>
      <c r="X87" s="82">
        <f>X86*F11</f>
        <v>0</v>
      </c>
      <c r="Y87" s="82">
        <v>753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128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129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130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131</v>
      </c>
      <c r="AG90" s="196">
        <f>(B91+C91+D91+H91+J91+K91+L91+M91+N91+O91+V91+W91+X91)/1000</f>
        <v>0.137</v>
      </c>
      <c r="AH90" s="197">
        <f>(E91+F91+G91+I91+P91+Q91+R91+S91+T91+U91+Y91+Z91+AA91)/1000</f>
        <v>0.8625</v>
      </c>
      <c r="AI90" s="198">
        <f>(AB91+AC91+AD91)/1000</f>
        <v>0</v>
      </c>
      <c r="AJ90" s="208">
        <f>SUM(AG90:AG91)</f>
        <v>0.137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137</v>
      </c>
      <c r="E91" s="82">
        <f>E90*F12</f>
        <v>0</v>
      </c>
      <c r="F91" s="82">
        <f>F90*F12</f>
        <v>0</v>
      </c>
      <c r="G91" s="83">
        <f>G90*F12</f>
        <v>862.5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132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133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134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135</v>
      </c>
      <c r="AG94" s="196">
        <f>(B95+C95+D95+H95+J95+K95+L95+M95+N95+O95+V95+W95+X95)/1000</f>
        <v>0.112</v>
      </c>
      <c r="AH94" s="197">
        <f>(E95+F95+G95+I95+P95+Q95+R95+S95+T95+U95+Y95+Z95+AA95)/1000</f>
        <v>0.5175</v>
      </c>
      <c r="AI94" s="198">
        <f>(AB95+AC95+AD95)/1000</f>
        <v>0</v>
      </c>
      <c r="AJ94" s="208">
        <f>SUM(AG94:AG95)</f>
        <v>0.112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112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517.5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136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137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138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139</v>
      </c>
      <c r="AG98" s="196">
        <f>(B99+C99+D99+H99+J99+K99+L99+M99+N99+O99+V99+W99+X99)/1000</f>
        <v>0</v>
      </c>
      <c r="AH98" s="197">
        <f>(E99+F99+G99+I99+P99+Q99+R99+S99+T99+U99+Y99+Z99+AA99)/1000</f>
        <v>0</v>
      </c>
      <c r="AI98" s="198">
        <f>(AB99+AC99+AD99)/1000</f>
        <v>0</v>
      </c>
      <c r="AJ98" s="208">
        <f>SUM(AG98:AG99)</f>
        <v>0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140</v>
      </c>
      <c r="B100" s="94"/>
      <c r="C100" s="89"/>
      <c r="D100" s="89"/>
      <c r="E100" s="89"/>
      <c r="F100" s="89"/>
      <c r="G100" s="90"/>
      <c r="H100" s="91">
        <v>150</v>
      </c>
      <c r="I100" s="93">
        <v>150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141</v>
      </c>
      <c r="AG100" s="196">
        <f>(B101+C101+D101+H101+J101+K101+L101+M101+N101+O101+V101+W101+X101)/1000</f>
        <v>0.9</v>
      </c>
      <c r="AH100" s="197">
        <f>(E101+F101+G101+I101+P101+Q101+R101+S101+T101+U101+Y101+Z101+AA101)/1000</f>
        <v>3.45</v>
      </c>
      <c r="AI100" s="198">
        <f>(AB101+AC101+AD101)/1000</f>
        <v>0</v>
      </c>
      <c r="AJ100" s="208">
        <f>SUM(AG100:AG101)</f>
        <v>0.9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900</v>
      </c>
      <c r="I101" s="86">
        <f>I100*F12</f>
        <v>3450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142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143</v>
      </c>
      <c r="B104" s="94"/>
      <c r="C104" s="89"/>
      <c r="D104" s="89"/>
      <c r="E104" s="89"/>
      <c r="F104" s="89"/>
      <c r="G104" s="90"/>
      <c r="H104" s="91"/>
      <c r="I104" s="93"/>
      <c r="J104" s="94">
        <v>80</v>
      </c>
      <c r="K104" s="89"/>
      <c r="L104" s="89"/>
      <c r="M104" s="89"/>
      <c r="N104" s="89"/>
      <c r="O104" s="89"/>
      <c r="P104" s="89">
        <v>100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144</v>
      </c>
      <c r="AG104" s="196">
        <f>(B105+C105+D105+H105+J105+K105+L105+M105+N105+O105+V105+W105+X105)/1000</f>
        <v>0.48</v>
      </c>
      <c r="AH104" s="197">
        <f>(E105+F105+G105+I105+P105+Q105+R105+S105+T105+U105+Y105+Z105+AA105)/1000</f>
        <v>2.3</v>
      </c>
      <c r="AI104" s="198">
        <f>(AB105+AC105+AD105)/1000</f>
        <v>0</v>
      </c>
      <c r="AJ104" s="208">
        <f>SUM(AG104:AG105)</f>
        <v>0.48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f>J104*F11</f>
        <v>480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2300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145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>
        <v>32</v>
      </c>
      <c r="N106" s="89"/>
      <c r="O106" s="89"/>
      <c r="P106" s="89"/>
      <c r="Q106" s="89"/>
      <c r="R106" s="88"/>
      <c r="S106" s="88">
        <v>53</v>
      </c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146</v>
      </c>
      <c r="AG106" s="196">
        <f>(B107+C107+D107+H107+J107+K107+L107+M107+N107+O107+V107+W107+X107)/1000</f>
        <v>0.191</v>
      </c>
      <c r="AH106" s="197">
        <f>(E107+F107+G107+I107+P107+Q107+R107+S107+T107+U107+Y107+Z107+AA107)/1000</f>
        <v>1.219</v>
      </c>
      <c r="AI106" s="198">
        <f>(AB107+AC107+AD107)/1000</f>
        <v>0</v>
      </c>
      <c r="AJ106" s="208">
        <f>SUM(AG106:AG107)</f>
        <v>0.191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v>191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1219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147</v>
      </c>
      <c r="B108" s="94"/>
      <c r="C108" s="89"/>
      <c r="D108" s="89"/>
      <c r="E108" s="89"/>
      <c r="F108" s="89"/>
      <c r="G108" s="90"/>
      <c r="H108" s="91"/>
      <c r="I108" s="93"/>
      <c r="J108" s="146" t="s">
        <v>148</v>
      </c>
      <c r="K108" s="89"/>
      <c r="L108" s="89"/>
      <c r="M108" s="89"/>
      <c r="N108" s="89"/>
      <c r="O108" s="89"/>
      <c r="P108" s="89">
        <v>9</v>
      </c>
      <c r="Q108" s="89"/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149</v>
      </c>
      <c r="AG108" s="196">
        <f>(B109+C109+D109+H109+J109+K109+L109+M109+N109+O109+V109+W109+X109)/1000</f>
        <v>0.043</v>
      </c>
      <c r="AH108" s="197">
        <f>(E109+F109+G109+I109+P109+Q109+R109+S109+T109+U109+Y109+Z109+AA109)/1000</f>
        <v>0.207</v>
      </c>
      <c r="AI108" s="198">
        <f>(AB109+AC109+AD109)/1000</f>
        <v>0</v>
      </c>
      <c r="AJ108" s="208">
        <f>SUM(AG108:AG109)</f>
        <v>0.043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150</v>
      </c>
      <c r="K109" s="82">
        <f>K108*F11</f>
        <v>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207</v>
      </c>
      <c r="Q109" s="82">
        <f>Q108*F12</f>
        <v>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151</v>
      </c>
      <c r="B110" s="94"/>
      <c r="C110" s="89"/>
      <c r="D110" s="89"/>
      <c r="E110" s="89"/>
      <c r="F110" s="89"/>
      <c r="G110" s="90"/>
      <c r="H110" s="91"/>
      <c r="I110" s="93"/>
      <c r="J110" s="146" t="s">
        <v>152</v>
      </c>
      <c r="K110" s="89"/>
      <c r="L110" s="89"/>
      <c r="M110" s="89">
        <v>4</v>
      </c>
      <c r="N110" s="89"/>
      <c r="O110" s="89"/>
      <c r="P110" s="89">
        <v>9.6</v>
      </c>
      <c r="Q110" s="89"/>
      <c r="R110" s="88"/>
      <c r="S110" s="88">
        <v>6.5</v>
      </c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153</v>
      </c>
      <c r="AG110" s="196">
        <f>(B111+C111+D111+H111+J111+K111+L111+M111+N111+O111+V111+W111+X111)/1000</f>
        <v>0.072</v>
      </c>
      <c r="AH110" s="197">
        <f>(E111+F111+G111+I111+P111+Q111+R111+S111+T111+U111+Y111+Z111+AA111)/1000</f>
        <v>0.3775</v>
      </c>
      <c r="AI110" s="198">
        <f>(AB111+AC111+AD111)/1000</f>
        <v>0</v>
      </c>
      <c r="AJ110" s="208">
        <f>SUM(AG110:AG111)</f>
        <v>0.072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48</v>
      </c>
      <c r="K111" s="82">
        <f>K110*F11</f>
        <v>0</v>
      </c>
      <c r="L111" s="82">
        <f>L110*F11</f>
        <v>0</v>
      </c>
      <c r="M111" s="82">
        <f>M110*F11</f>
        <v>24</v>
      </c>
      <c r="N111" s="82">
        <f>N110*F11</f>
        <v>0</v>
      </c>
      <c r="O111" s="82">
        <f>O110*F11</f>
        <v>0</v>
      </c>
      <c r="P111" s="82">
        <v>228</v>
      </c>
      <c r="Q111" s="82">
        <f>Q110*F12</f>
        <v>0</v>
      </c>
      <c r="R111" s="82">
        <f>R110*F12</f>
        <v>0</v>
      </c>
      <c r="S111" s="82">
        <f>S110*F12</f>
        <v>149.5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154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155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157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159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160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161</v>
      </c>
      <c r="AG118" s="196">
        <f>(B119+C119+D119+H119+J119+K119+L119+M119+N119+O119+V119+W119+X119)/1000</f>
        <v>0</v>
      </c>
      <c r="AH118" s="197">
        <f>(E119+F119+G119+I119+P119+Q119+R119+S119+T119+U119+Y119+Z119+AA119)/1000</f>
        <v>0</v>
      </c>
      <c r="AI118" s="198">
        <f>(AB119+AC119+AD119)/1000</f>
        <v>0</v>
      </c>
      <c r="AJ118" s="208">
        <f>SUM(AG118:AG119)</f>
        <v>0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163</v>
      </c>
      <c r="AG120" s="196">
        <f>(B121+C121+D121+H121+J121+K121+L121+M121+N121+O121+V121+W121+X121)/1000</f>
        <v>0.15</v>
      </c>
      <c r="AH120" s="197">
        <f>(E121+F121+G121+I121+P121+Q121+R121+S121+T121+U121+Y121+Z121+AA121)/1000</f>
        <v>0.69</v>
      </c>
      <c r="AI120" s="198">
        <f>(AB121+AC121+AD121)/1000</f>
        <v>0</v>
      </c>
      <c r="AJ120" s="208">
        <f>SUM(AG120:AG121)</f>
        <v>0.15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150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690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164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165</v>
      </c>
      <c r="AG122" s="196">
        <f>(B123+C123+D123+H123+J123+K123+L123+M123+N123+O123+V123+W123+X123)/1000</f>
        <v>0.18</v>
      </c>
      <c r="AH122" s="197">
        <f>(E123+F123+G123+I123+P123+Q123+R123+S123+T123+U123+Y123+Z123+AA123)/1000</f>
        <v>0.69</v>
      </c>
      <c r="AI122" s="198">
        <f>(AB123+AC123+AD123)/1000</f>
        <v>0</v>
      </c>
      <c r="AJ122" s="208">
        <f>SUM(AG122:AG123)</f>
        <v>0.18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180</v>
      </c>
      <c r="E123" s="82">
        <f>E122*F12</f>
        <v>0</v>
      </c>
      <c r="F123" s="82">
        <f>F122*F12</f>
        <v>0</v>
      </c>
      <c r="G123" s="83">
        <f>G122*F12</f>
        <v>690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167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169</v>
      </c>
      <c r="AG126" s="196">
        <f>(B127+C127+D127+H127+J127+K127+L127+M127+N127+O127+V127+W127+X127)/1000</f>
        <v>0.00108</v>
      </c>
      <c r="AH126" s="197">
        <f>(E127+F127+G127+I127+P127+Q127+R127+S127+T127+U127+Y127+Z127+AA127)/1000</f>
        <v>0.0046</v>
      </c>
      <c r="AI126" s="198">
        <f>(AB127+AC127+AD127)/1000</f>
        <v>0</v>
      </c>
      <c r="AJ126" s="208">
        <f>SUM(AG126:AG127)</f>
        <v>0.00108</v>
      </c>
    </row>
    <row r="127" spans="1:38" customHeight="1" ht="9.4">
      <c r="A127" s="239"/>
      <c r="B127" s="81">
        <f>B126*F11</f>
        <v>0</v>
      </c>
      <c r="C127" s="82">
        <f>C126*F11</f>
        <v>1.08</v>
      </c>
      <c r="D127" s="82">
        <f>D126*F11</f>
        <v>0</v>
      </c>
      <c r="E127" s="82">
        <f>E126*F12</f>
        <v>0</v>
      </c>
      <c r="F127" s="82">
        <f>F126*F12</f>
        <v>4.6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170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171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172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>
        <v>0.36</v>
      </c>
      <c r="N130" s="89"/>
      <c r="O130" s="89">
        <v>1.1</v>
      </c>
      <c r="P130" s="89">
        <v>1</v>
      </c>
      <c r="Q130" s="89">
        <v>1</v>
      </c>
      <c r="R130" s="88"/>
      <c r="S130" s="88">
        <v>0.67</v>
      </c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173</v>
      </c>
      <c r="AG130" s="196">
        <f>(B131+C131+D131+H131+J131+K131+L131+M131+N131+O131+V131+W131+X131)/1000</f>
        <v>0.02286</v>
      </c>
      <c r="AH130" s="197">
        <f>(E131+F131+G131+I131+P131+Q131+R131+S131+T131+U131+Y131+Z131+AA131)/1000</f>
        <v>0.11431</v>
      </c>
      <c r="AI130" s="198">
        <f>(AB131+AC131+AD131)/1000</f>
        <v>0</v>
      </c>
      <c r="AJ130" s="208">
        <f>SUM(AG130:AG131)</f>
        <v>0.02286</v>
      </c>
    </row>
    <row r="131" spans="1:38" customHeight="1" ht="9.4">
      <c r="A131" s="239"/>
      <c r="B131" s="81">
        <f>B130*F11</f>
        <v>3</v>
      </c>
      <c r="C131" s="82">
        <f>C130*F11</f>
        <v>0</v>
      </c>
      <c r="D131" s="82">
        <f>D130*F11</f>
        <v>0</v>
      </c>
      <c r="E131" s="82">
        <f>E130*F12</f>
        <v>13.8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4.8</v>
      </c>
      <c r="K131" s="82">
        <f>K130*F11</f>
        <v>4.5</v>
      </c>
      <c r="L131" s="82">
        <f>L130*F11</f>
        <v>0</v>
      </c>
      <c r="M131" s="82">
        <f>M130*F11</f>
        <v>2.16</v>
      </c>
      <c r="N131" s="82">
        <f>N130*F11</f>
        <v>0</v>
      </c>
      <c r="O131" s="82">
        <f>O130*F11</f>
        <v>6.6</v>
      </c>
      <c r="P131" s="82">
        <f>P130*F12</f>
        <v>23</v>
      </c>
      <c r="Q131" s="82">
        <f>Q130*F12</f>
        <v>23</v>
      </c>
      <c r="R131" s="82">
        <f>R130*F12</f>
        <v>0</v>
      </c>
      <c r="S131" s="82">
        <f>S130*F12</f>
        <v>15.41</v>
      </c>
      <c r="T131" s="84">
        <f>T130*F12</f>
        <v>0</v>
      </c>
      <c r="U131" s="85">
        <f>U130*F12</f>
        <v>29.9</v>
      </c>
      <c r="V131" s="81">
        <f>V130*F11</f>
        <v>1.8</v>
      </c>
      <c r="W131" s="82">
        <f>W130*F11</f>
        <v>0</v>
      </c>
      <c r="X131" s="82">
        <f>X130*F11</f>
        <v>0</v>
      </c>
      <c r="Y131" s="82">
        <f>Y130*F12</f>
        <v>9.2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174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175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176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177</v>
      </c>
      <c r="AG134" s="196">
        <f>(B135+C135+D135+H135+J135+K135+L135+M135+N135+O135+V135+W135+X135)/1000</f>
        <v>0.006</v>
      </c>
      <c r="AH134" s="197">
        <f>(E135+F135+G135+I135+P135+Q135+R135+S135+T135+U135+Y135+Z135+AA135)/1000</f>
        <v>0.03151</v>
      </c>
      <c r="AI134" s="198">
        <f>(AB135+AC135+AD135)/1000</f>
        <v>0</v>
      </c>
      <c r="AJ134" s="208">
        <f>SUM(AG134:AG135)</f>
        <v>0.006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6</v>
      </c>
      <c r="W135" s="82">
        <f>W134*F11</f>
        <v>0</v>
      </c>
      <c r="X135" s="82">
        <f>X134*F11</f>
        <v>0</v>
      </c>
      <c r="Y135" s="82">
        <f>Y134*F12</f>
        <v>31.51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178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179</v>
      </c>
      <c r="R138" s="151"/>
      <c r="S138" s="244"/>
      <c r="T138" s="244"/>
      <c r="U138" s="244"/>
      <c r="V138" s="8"/>
      <c r="W138" s="245" t="s">
        <v>180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181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182</v>
      </c>
      <c r="B140" s="7"/>
      <c r="C140" s="18" t="s">
        <v>183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184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181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2025-02-07T08:26:30+02:00</dcterms:created>
  <dcterms:modified xsi:type="dcterms:W3CDTF">2025-02-07T08:06:47+02:00</dcterms:modified>
  <dc:title>Untitled Spreadsheet</dc:title>
  <dc:description/>
  <dc:subject/>
  <cp:keywords/>
  <cp:category/>
</cp:coreProperties>
</file>