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4.04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<sst xmlns="http://schemas.openxmlformats.org/spreadsheetml/2006/main" uniqueCount="188">
  <si>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</si>
  <si>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</si>
  <si>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</si>
  <si>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</si>
  <si>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</si>
  <si>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</si>
  <si>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</si>
  <si>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</si>
  <si>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 04   "  апреля      2025г</t>
  </si>
  <si>
    <t xml:space="preserve">на </t>
  </si>
  <si>
    <t xml:space="preserve">"04    "  апреля  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</si>
  <si>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</si>
  <si>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</si>
  <si>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</si>
  <si>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</si>
  <si>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</si>
  <si>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</si>
  <si>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</si>
  <si>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</si>
  <si>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</si>
  <si>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</si>
  <si>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</si>
  <si>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</si>
  <si>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</si>
  <si>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</si>
  <si>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</si>
  <si>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</si>
  <si>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</si>
  <si>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</si>
  <si>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</si>
  <si>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</si>
  <si>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</si>
  <si>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</si>
  <si>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</si>
  <si>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</si>
  <si>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</si>
  <si>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</si>
  <si>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</si>
  <si>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</si>
  <si>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</si>
  <si>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</si>
  <si>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</si>
  <si>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</si>
  <si>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</si>
  <si>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</si>
  <si>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</si>
  <si>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</si>
  <si>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поидор солёный</t>
  </si>
  <si>
    <t>рассольник со сметаной</t>
  </si>
  <si>
    <t>овощное рагу с мясом птицы(филе)</t>
  </si>
  <si>
    <t>хлеб</t>
  </si>
  <si>
    <t>напиток лимонный</t>
  </si>
  <si>
    <t>помидор солёный</t>
  </si>
  <si>
    <t>вареники ленив. со смет. соус</t>
  </si>
  <si>
    <t>молоко кипячёное</t>
  </si>
  <si>
    <t>батон</t>
  </si>
  <si>
    <t>вареники ленив. со смет соус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</si>
  <si>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</si>
  <si>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</si>
  <si>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</si>
  <si>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</si>
  <si>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</si>
  <si>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</si>
  <si>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</si>
  <si>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</si>
  <si>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</si>
  <si>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180\5</t>
  </si>
  <si>
    <t>130/10</t>
  </si>
  <si>
    <t>30.</t>
  </si>
  <si>
    <t>150/15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</si>
  <si>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</si>
  <si>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</si>
  <si>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</si>
  <si>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</si>
  <si>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</si>
  <si>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</si>
  <si>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</si>
  <si>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</si>
  <si>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</si>
  <si>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</si>
  <si>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</si>
  <si>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</si>
  <si>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</si>
  <si>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</si>
  <si>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</si>
  <si>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</si>
  <si>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</si>
  <si>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</si>
  <si>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</si>
  <si>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</si>
  <si>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</si>
  <si>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</si>
  <si>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</si>
  <si>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</si>
  <si>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</si>
  <si>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</si>
  <si>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</si>
  <si>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</si>
  <si>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</si>
  <si>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</si>
  <si>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</si>
  <si>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</si>
  <si>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</si>
  <si>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</si>
  <si>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</si>
  <si>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2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</si>
  <si>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</si>
  <si>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</si>
  <si>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</si>
  <si>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</si>
  <si>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</si>
  <si>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</si>
  <si>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</si>
  <si>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</si>
  <si>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</si>
  <si>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</si>
  <si>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</si>
  <si>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</si>
  <si>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</si>
  <si>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</si>
  <si>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</si>
  <si>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</si>
  <si>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</si>
  <si>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</si>
  <si>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</si>
  <si>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</si>
  <si>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</si>
  <si>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</si>
  <si>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</si>
  <si>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</si>
  <si>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</si>
  <si>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</si>
  <si>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</si>
  <si>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</si>
  <si>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</si>
  <si>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</si>
  <si>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</si>
  <si>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</si>
  <si>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</si>
  <si>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</si>
  <si>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</si>
  <si>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</si>
  <si>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</si>
  <si>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</si>
  <si>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</si>
  <si>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</si>
  <si>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75,2.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</si>
  <si>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</si>
  <si>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</si>
  <si>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</si>
  <si>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</si>
  <si>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</si>
  <si>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</si>
  <si>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</si>
  <si>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</si>
  <si>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</si>
  <si>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</si>
  <si>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</si>
  <si>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</si>
  <si>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</si>
  <si>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</si>
  <si>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</si>
  <si>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</si>
  <si>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</si>
  <si>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</si>
  <si>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</si>
  <si>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</si>
  <si>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</si>
  <si>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</si>
  <si>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</si>
  <si>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</si>
  <si>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</si>
  <si>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</si>
  <si>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</si>
  <si>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</si>
  <si>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</si>
  <si>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</si>
  <si>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</si>
  <si>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</si>
  <si>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</si>
  <si>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</si>
  <si>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</si>
  <si>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</si>
  <si>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</si>
  <si>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</si>
  <si>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</si>
  <si>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Малахова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</si>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</sst>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80f4a4bd58df3b9340f68db64072611.jpeg"/><Relationship Id="rId2" Type="http://schemas.openxmlformats.org/officeDocument/2006/relationships/image" Target="../media/dee14a25357db8ecc4207ba0071247332.jpeg"/><Relationship Id="rId3" Type="http://schemas.openxmlformats.org/officeDocument/2006/relationships/image" Target="../media/798ea6a1704504396789f9f6434e84803.jpeg"/><Relationship Id="rId4" Type="http://schemas.openxmlformats.org/officeDocument/2006/relationships/image" Target="../media/fd41328ab94438a976e34a73a414cf9a4.jpeg"/><Relationship Id="rId5" Type="http://schemas.openxmlformats.org/officeDocument/2006/relationships/image" Target="../media/02d86826b9c877637e0c05216ba0bde75.png"/><Relationship Id="rId6" Type="http://schemas.openxmlformats.org/officeDocument/2006/relationships/image" Target="../media/3fbdf16035db1b9c15b1bcf988a2310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910810</xdr:colOff>
      <xdr:row>0</xdr:row>
      <xdr:rowOff>196453</xdr:rowOff>
    </xdr:from>
    <xdr:ext cx="838200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266681</xdr:colOff>
      <xdr:row>8</xdr:row>
      <xdr:rowOff>39067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1092650</xdr:colOff>
      <xdr:row>139</xdr:row>
      <xdr:rowOff>123713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189347</xdr:colOff>
      <xdr:row>137</xdr:row>
      <xdr:rowOff>29468</xdr:rowOff>
    </xdr:from>
    <xdr:ext cx="714375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294484</xdr:colOff>
      <xdr:row>137</xdr:row>
      <xdr:rowOff>58936</xdr:rowOff>
    </xdr:from>
    <xdr:ext cx="847725" cy="9239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8.140625" customWidth="true" style="4"/>
    <col min="34" max="34" width="5.42578125" customWidth="true" style="4"/>
    <col min="35" max="35" width="0.570312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06" t="s">
        <v>0</v>
      </c>
      <c r="B1" s="306"/>
      <c r="C1" s="306"/>
      <c r="D1" s="306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07"/>
      <c r="V1" s="307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08" t="s">
        <v>3</v>
      </c>
      <c r="C2" s="308"/>
      <c r="D2" s="30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2"/>
      <c r="AD2" s="302"/>
      <c r="AE2" s="302"/>
      <c r="AF2" s="303"/>
      <c r="AG2" s="309" t="s">
        <v>4</v>
      </c>
      <c r="AH2" s="310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2" t="s">
        <v>6</v>
      </c>
      <c r="AD3" s="302"/>
      <c r="AE3" s="302"/>
      <c r="AF3" s="303"/>
      <c r="AG3" s="304" t="s">
        <v>7</v>
      </c>
      <c r="AH3" s="305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2" t="s">
        <v>11</v>
      </c>
      <c r="AF4" s="303"/>
      <c r="AG4" s="304"/>
      <c r="AH4" s="305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2"/>
      <c r="AF5" s="303"/>
      <c r="AG5" s="285"/>
      <c r="AH5" s="286"/>
      <c r="AI5" s="24"/>
    </row>
    <row r="6" spans="1:38" customHeight="1" ht="12.75">
      <c r="A6" s="295" t="s">
        <v>12</v>
      </c>
      <c r="B6" s="295"/>
      <c r="C6" s="295"/>
      <c r="D6" s="296" t="s">
        <v>13</v>
      </c>
      <c r="E6" s="296"/>
      <c r="F6" s="297" t="s">
        <v>14</v>
      </c>
      <c r="G6" s="298"/>
      <c r="H6" s="297" t="s">
        <v>15</v>
      </c>
      <c r="I6" s="298"/>
      <c r="J6" s="297" t="s">
        <v>16</v>
      </c>
      <c r="K6" s="298"/>
      <c r="L6" s="297" t="s">
        <v>17</v>
      </c>
      <c r="M6" s="301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85"/>
      <c r="AH6" s="286"/>
      <c r="AI6" s="24"/>
    </row>
    <row r="7" spans="1:38" customHeight="1" ht="10.15">
      <c r="A7" s="295"/>
      <c r="B7" s="295"/>
      <c r="C7" s="295"/>
      <c r="D7" s="296"/>
      <c r="E7" s="296"/>
      <c r="F7" s="289"/>
      <c r="G7" s="299"/>
      <c r="H7" s="289"/>
      <c r="I7" s="299"/>
      <c r="J7" s="289"/>
      <c r="K7" s="299"/>
      <c r="L7" s="289"/>
      <c r="M7" s="290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85"/>
      <c r="AH7" s="286"/>
      <c r="AI7" s="24"/>
    </row>
    <row r="8" spans="1:38" customHeight="1" ht="13.5">
      <c r="A8" s="287" t="s">
        <v>23</v>
      </c>
      <c r="B8" s="289" t="s">
        <v>24</v>
      </c>
      <c r="C8" s="290"/>
      <c r="D8" s="296"/>
      <c r="E8" s="296"/>
      <c r="F8" s="289"/>
      <c r="G8" s="299"/>
      <c r="H8" s="289"/>
      <c r="I8" s="299"/>
      <c r="J8" s="289"/>
      <c r="K8" s="299"/>
      <c r="L8" s="289"/>
      <c r="M8" s="29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3"/>
      <c r="AH8" s="293"/>
      <c r="AI8" s="24"/>
    </row>
    <row r="9" spans="1:38" customHeight="1" ht="25.7">
      <c r="A9" s="288"/>
      <c r="B9" s="291"/>
      <c r="C9" s="292"/>
      <c r="D9" s="296"/>
      <c r="E9" s="296"/>
      <c r="F9" s="291"/>
      <c r="G9" s="300"/>
      <c r="H9" s="291"/>
      <c r="I9" s="300"/>
      <c r="J9" s="291"/>
      <c r="K9" s="300"/>
      <c r="L9" s="291"/>
      <c r="M9" s="292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294"/>
      <c r="AH9" s="294"/>
      <c r="AI9" s="24"/>
    </row>
    <row r="10" spans="1:38" customHeight="1" ht="11.45">
      <c r="A10" s="55">
        <v>1</v>
      </c>
      <c r="B10" s="281">
        <v>2</v>
      </c>
      <c r="C10" s="282"/>
      <c r="D10" s="283">
        <v>3</v>
      </c>
      <c r="E10" s="284"/>
      <c r="F10" s="283">
        <v>4</v>
      </c>
      <c r="G10" s="284"/>
      <c r="H10" s="283">
        <v>5</v>
      </c>
      <c r="I10" s="284"/>
      <c r="J10" s="283">
        <v>6</v>
      </c>
      <c r="K10" s="284"/>
      <c r="L10" s="283">
        <v>7</v>
      </c>
      <c r="M10" s="284"/>
      <c r="AE10" s="6"/>
      <c r="AG10" s="6"/>
      <c r="AH10" s="5"/>
      <c r="AI10" s="6"/>
    </row>
    <row r="11" spans="1:38" customHeight="1" ht="11.45">
      <c r="A11" s="56" t="s">
        <v>27</v>
      </c>
      <c r="B11" s="277"/>
      <c r="C11" s="278"/>
      <c r="D11" s="277"/>
      <c r="E11" s="278"/>
      <c r="F11" s="277">
        <v>8</v>
      </c>
      <c r="G11" s="278"/>
      <c r="H11" s="279"/>
      <c r="I11" s="280"/>
      <c r="J11" s="279"/>
      <c r="K11" s="280"/>
      <c r="L11" s="279">
        <v>8</v>
      </c>
      <c r="M11" s="280"/>
    </row>
    <row r="12" spans="1:38" customHeight="1" ht="11.45">
      <c r="A12" s="16" t="s">
        <v>28</v>
      </c>
      <c r="B12" s="276"/>
      <c r="C12" s="276"/>
      <c r="D12" s="276"/>
      <c r="E12" s="276"/>
      <c r="F12" s="276">
        <v>28</v>
      </c>
      <c r="G12" s="276"/>
      <c r="H12" s="276"/>
      <c r="I12" s="276"/>
      <c r="J12" s="276"/>
      <c r="K12" s="276"/>
      <c r="L12" s="276">
        <v>28</v>
      </c>
      <c r="M12" s="276"/>
    </row>
    <row r="13" spans="1:38" customHeight="1" ht="11.45">
      <c r="A13" s="16" t="s">
        <v>29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</row>
    <row r="14" spans="1:38" customHeight="1" ht="11.45">
      <c r="A14" s="1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O14" s="4" t="s">
        <v>30</v>
      </c>
    </row>
    <row r="15" spans="1:38" customHeight="1" ht="11.45">
      <c r="A15" s="7"/>
      <c r="B15" s="3"/>
      <c r="C15" s="3"/>
      <c r="D15" s="274" t="s">
        <v>31</v>
      </c>
      <c r="E15" s="274"/>
      <c r="F15" s="275">
        <f>SUM(F11:G14)</f>
        <v>36</v>
      </c>
      <c r="G15" s="275"/>
      <c r="H15" s="275">
        <f>SUM(H11:I14)</f>
        <v>0</v>
      </c>
      <c r="I15" s="275"/>
      <c r="J15" s="275">
        <f>SUM(J11:K14)</f>
        <v>0</v>
      </c>
      <c r="K15" s="275"/>
      <c r="L15" s="275">
        <f>SUM(L11:M14)</f>
        <v>36</v>
      </c>
      <c r="M15" s="275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210" t="s">
        <v>33</v>
      </c>
      <c r="C17" s="211"/>
      <c r="D17" s="211"/>
      <c r="E17" s="211"/>
      <c r="F17" s="211"/>
      <c r="G17" s="211"/>
      <c r="H17" s="212" t="s">
        <v>34</v>
      </c>
      <c r="I17" s="213"/>
      <c r="J17" s="214" t="s">
        <v>35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36</v>
      </c>
      <c r="W17" s="214"/>
      <c r="X17" s="214"/>
      <c r="Y17" s="214"/>
      <c r="Z17" s="214"/>
      <c r="AA17" s="213"/>
      <c r="AB17" s="216" t="s">
        <v>37</v>
      </c>
      <c r="AC17" s="217"/>
      <c r="AD17" s="218"/>
      <c r="AE17" s="268" t="s">
        <v>38</v>
      </c>
      <c r="AF17" s="271" t="s">
        <v>39</v>
      </c>
      <c r="AG17" s="196" t="s">
        <v>40</v>
      </c>
      <c r="AH17" s="197"/>
      <c r="AI17" s="197"/>
      <c r="AJ17" s="198"/>
    </row>
    <row r="18" spans="1:38" customHeight="1" ht="11.25">
      <c r="A18" s="58"/>
      <c r="B18" s="202" t="s">
        <v>41</v>
      </c>
      <c r="C18" s="203"/>
      <c r="D18" s="203"/>
      <c r="E18" s="203" t="s">
        <v>42</v>
      </c>
      <c r="F18" s="203"/>
      <c r="G18" s="204"/>
      <c r="H18" s="13" t="s">
        <v>41</v>
      </c>
      <c r="I18" s="9" t="s">
        <v>42</v>
      </c>
      <c r="J18" s="205" t="s">
        <v>41</v>
      </c>
      <c r="K18" s="205"/>
      <c r="L18" s="205"/>
      <c r="M18" s="205"/>
      <c r="N18" s="205"/>
      <c r="O18" s="206"/>
      <c r="P18" s="204" t="s">
        <v>42</v>
      </c>
      <c r="Q18" s="205"/>
      <c r="R18" s="205"/>
      <c r="S18" s="205"/>
      <c r="T18" s="205"/>
      <c r="U18" s="205"/>
      <c r="V18" s="207" t="s">
        <v>41</v>
      </c>
      <c r="W18" s="205"/>
      <c r="X18" s="206"/>
      <c r="Y18" s="204" t="s">
        <v>42</v>
      </c>
      <c r="Z18" s="205"/>
      <c r="AA18" s="208"/>
      <c r="AB18" s="219"/>
      <c r="AC18" s="220"/>
      <c r="AD18" s="221"/>
      <c r="AE18" s="269"/>
      <c r="AF18" s="272"/>
      <c r="AG18" s="199"/>
      <c r="AH18" s="200"/>
      <c r="AI18" s="200"/>
      <c r="AJ18" s="201"/>
    </row>
    <row r="19" spans="1:38" customHeight="1" ht="10.5">
      <c r="A19" s="59"/>
      <c r="B19" s="265" t="s">
        <v>43</v>
      </c>
      <c r="C19" s="252" t="s">
        <v>44</v>
      </c>
      <c r="D19" s="252" t="s">
        <v>45</v>
      </c>
      <c r="E19" s="265" t="s">
        <v>43</v>
      </c>
      <c r="F19" s="252" t="s">
        <v>44</v>
      </c>
      <c r="G19" s="252" t="s">
        <v>45</v>
      </c>
      <c r="H19" s="265" t="s">
        <v>46</v>
      </c>
      <c r="I19" s="265" t="s">
        <v>46</v>
      </c>
      <c r="J19" s="262" t="s">
        <v>47</v>
      </c>
      <c r="K19" s="252" t="s">
        <v>48</v>
      </c>
      <c r="L19" s="252" t="s">
        <v>49</v>
      </c>
      <c r="M19" s="252"/>
      <c r="N19" s="252" t="s">
        <v>50</v>
      </c>
      <c r="O19" s="252" t="s">
        <v>51</v>
      </c>
      <c r="P19" s="262" t="s">
        <v>52</v>
      </c>
      <c r="Q19" s="252" t="s">
        <v>48</v>
      </c>
      <c r="R19" s="252" t="s">
        <v>49</v>
      </c>
      <c r="S19" s="252"/>
      <c r="T19" s="252" t="s">
        <v>50</v>
      </c>
      <c r="U19" s="256" t="s">
        <v>51</v>
      </c>
      <c r="V19" s="253" t="s">
        <v>53</v>
      </c>
      <c r="W19" s="252" t="s">
        <v>54</v>
      </c>
      <c r="X19" s="252" t="s">
        <v>55</v>
      </c>
      <c r="Y19" s="253" t="s">
        <v>56</v>
      </c>
      <c r="Z19" s="252" t="s">
        <v>54</v>
      </c>
      <c r="AA19" s="256" t="s">
        <v>55</v>
      </c>
      <c r="AB19" s="259"/>
      <c r="AC19" s="248"/>
      <c r="AD19" s="249"/>
      <c r="AE19" s="269"/>
      <c r="AF19" s="272"/>
      <c r="AG19" s="179" t="s">
        <v>57</v>
      </c>
      <c r="AH19" s="180"/>
      <c r="AI19" s="180"/>
      <c r="AJ19" s="181"/>
    </row>
    <row r="20" spans="1:38" customHeight="1" ht="10.5">
      <c r="A20" s="60" t="s">
        <v>58</v>
      </c>
      <c r="B20" s="266"/>
      <c r="C20" s="252"/>
      <c r="D20" s="252"/>
      <c r="E20" s="266"/>
      <c r="F20" s="252"/>
      <c r="G20" s="252"/>
      <c r="H20" s="266"/>
      <c r="I20" s="266"/>
      <c r="J20" s="263"/>
      <c r="K20" s="252"/>
      <c r="L20" s="252"/>
      <c r="M20" s="252"/>
      <c r="N20" s="252"/>
      <c r="O20" s="252"/>
      <c r="P20" s="263"/>
      <c r="Q20" s="252"/>
      <c r="R20" s="252"/>
      <c r="S20" s="252"/>
      <c r="T20" s="252"/>
      <c r="U20" s="257"/>
      <c r="V20" s="254"/>
      <c r="W20" s="252"/>
      <c r="X20" s="252"/>
      <c r="Y20" s="254"/>
      <c r="Z20" s="252"/>
      <c r="AA20" s="257"/>
      <c r="AB20" s="260"/>
      <c r="AC20" s="248"/>
      <c r="AD20" s="250"/>
      <c r="AE20" s="269"/>
      <c r="AF20" s="272"/>
      <c r="AG20" s="182" t="s">
        <v>41</v>
      </c>
      <c r="AH20" s="183" t="s">
        <v>42</v>
      </c>
      <c r="AI20" s="184" t="s">
        <v>59</v>
      </c>
      <c r="AJ20" s="185" t="s">
        <v>60</v>
      </c>
    </row>
    <row r="21" spans="1:38" customHeight="1" ht="39">
      <c r="A21" s="53"/>
      <c r="B21" s="267"/>
      <c r="C21" s="252"/>
      <c r="D21" s="252"/>
      <c r="E21" s="267"/>
      <c r="F21" s="252"/>
      <c r="G21" s="252"/>
      <c r="H21" s="267"/>
      <c r="I21" s="267"/>
      <c r="J21" s="264"/>
      <c r="K21" s="252"/>
      <c r="L21" s="252"/>
      <c r="M21" s="252"/>
      <c r="N21" s="252"/>
      <c r="O21" s="252"/>
      <c r="P21" s="264"/>
      <c r="Q21" s="252"/>
      <c r="R21" s="252"/>
      <c r="S21" s="252"/>
      <c r="T21" s="252"/>
      <c r="U21" s="258"/>
      <c r="V21" s="255"/>
      <c r="W21" s="252"/>
      <c r="X21" s="252"/>
      <c r="Y21" s="255"/>
      <c r="Z21" s="252"/>
      <c r="AA21" s="258"/>
      <c r="AB21" s="261"/>
      <c r="AC21" s="248"/>
      <c r="AD21" s="251"/>
      <c r="AE21" s="270"/>
      <c r="AF21" s="273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61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62</v>
      </c>
      <c r="B24" s="83">
        <v>130</v>
      </c>
      <c r="C24" s="84">
        <v>180</v>
      </c>
      <c r="D24" s="84" t="s">
        <v>63</v>
      </c>
      <c r="E24" s="84">
        <v>150</v>
      </c>
      <c r="F24" s="84">
        <v>200</v>
      </c>
      <c r="G24" s="85" t="s">
        <v>64</v>
      </c>
      <c r="H24" s="86">
        <v>150</v>
      </c>
      <c r="I24" s="87">
        <v>170</v>
      </c>
      <c r="J24" s="84">
        <v>30</v>
      </c>
      <c r="K24" s="84" t="s">
        <v>65</v>
      </c>
      <c r="L24" s="84">
        <v>160</v>
      </c>
      <c r="M24" s="84"/>
      <c r="N24" s="84">
        <v>25</v>
      </c>
      <c r="O24" s="84">
        <v>150</v>
      </c>
      <c r="P24" s="84">
        <v>50</v>
      </c>
      <c r="Q24" s="84" t="s">
        <v>66</v>
      </c>
      <c r="R24" s="84">
        <v>200</v>
      </c>
      <c r="S24" s="84"/>
      <c r="T24" s="84">
        <v>30</v>
      </c>
      <c r="U24" s="84">
        <v>180</v>
      </c>
      <c r="V24" s="88" t="s">
        <v>67</v>
      </c>
      <c r="W24" s="84">
        <v>150</v>
      </c>
      <c r="X24" s="89" t="s">
        <v>68</v>
      </c>
      <c r="Y24" s="84" t="s">
        <v>69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70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71</v>
      </c>
      <c r="AF25" s="247" t="s">
        <v>72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73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74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75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76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77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78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79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74</v>
      </c>
      <c r="M33" s="108"/>
      <c r="N33" s="108"/>
      <c r="O33" s="108"/>
      <c r="P33" s="108"/>
      <c r="Q33" s="108"/>
      <c r="R33" s="107">
        <v>92.6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0.592</v>
      </c>
      <c r="AH33" s="158">
        <f>(E34+F34+G34+I34+P34+Q34+R34+S34+T34+U34+Y34+Z34+AA34)/1000</f>
        <v>2.728</v>
      </c>
      <c r="AI33" s="159">
        <f>(AB34+AC34+AD34)/1000</f>
        <v>0</v>
      </c>
      <c r="AJ33" s="149">
        <f>SUM(AG33:AI34)</f>
        <v>3.32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592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2728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80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71</v>
      </c>
      <c r="AF35" s="231" t="s">
        <v>81</v>
      </c>
      <c r="AG35" s="156">
        <f>(B36+C36+D36+H36+J36+K36+L36+M36+N36+O36+V36+W36+X36)/1000</f>
        <v>0</v>
      </c>
      <c r="AH35" s="158">
        <f>(E36+F36+G36+I36+P36+Q36+R36+S36+T36+U36+Y36+Z36+AA36)/1000</f>
        <v>0</v>
      </c>
      <c r="AI35" s="159">
        <f>(AB36+AC36+AD36)/1000</f>
        <v>0</v>
      </c>
      <c r="AJ35" s="149">
        <f>SUM(AG35:AI36)</f>
        <v>0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82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83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84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0.5</v>
      </c>
      <c r="W39" s="108"/>
      <c r="X39" s="108"/>
      <c r="Y39" s="108">
        <v>1</v>
      </c>
      <c r="Z39" s="110"/>
      <c r="AA39" s="111"/>
      <c r="AB39" s="108"/>
      <c r="AC39" s="108"/>
      <c r="AD39" s="114"/>
      <c r="AE39" s="152" t="s">
        <v>71</v>
      </c>
      <c r="AF39" s="231" t="s">
        <v>85</v>
      </c>
      <c r="AG39" s="156">
        <f>(B40+C40+D40+H40+J40+K40+L40+M40+N40+O40+V40+W40+X40)/1000</f>
        <v>0.0144</v>
      </c>
      <c r="AH39" s="158">
        <f>(E40+F40+G40+I40+P40+Q40+R40+S40+T40+U40+Y40+Z40+AA40)/1000</f>
        <v>0.076</v>
      </c>
      <c r="AI39" s="159">
        <f>(AB40+AC40+AD40)/1000</f>
        <v>0</v>
      </c>
      <c r="AJ39" s="149">
        <f>SUM(AG39:AI40)</f>
        <v>0.0904</v>
      </c>
    </row>
    <row r="40" spans="1:38" customHeight="1" ht="9.4">
      <c r="A40" s="230"/>
      <c r="B40" s="100">
        <f>B39*F11</f>
        <v>10.4</v>
      </c>
      <c r="C40" s="101">
        <f>C39*F11</f>
        <v>0</v>
      </c>
      <c r="D40" s="101">
        <f>D39*F11</f>
        <v>0</v>
      </c>
      <c r="E40" s="101">
        <f>E39*F12</f>
        <v>42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4</v>
      </c>
      <c r="W40" s="101">
        <f>W39*F11</f>
        <v>0</v>
      </c>
      <c r="X40" s="101">
        <f>X39*F11</f>
        <v>0</v>
      </c>
      <c r="Y40" s="101">
        <v>34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86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0.007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87</v>
      </c>
      <c r="AG41" s="240">
        <f>B42+C42+D42+H42+J42+K42+L42+M42+N42+O42+V42+W42+X42</f>
        <v>0.072</v>
      </c>
      <c r="AH41" s="235">
        <f>E42+F42+G42+I42+P42+Q42+R42+S42+T42+U42+Y42+Z42+AA42</f>
        <v>0.308</v>
      </c>
      <c r="AI41" s="241">
        <f>AB42+AC42+AD42</f>
        <v>0</v>
      </c>
      <c r="AJ41" s="235">
        <f>SUM(AG41:AI42)</f>
        <v>0.38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0.024</v>
      </c>
      <c r="L42" s="134">
        <f>L41*F11</f>
        <v>0.048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0.112</v>
      </c>
      <c r="R42" s="134">
        <v>0.196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88</v>
      </c>
      <c r="B43" s="125">
        <v>0.091</v>
      </c>
      <c r="C43" s="126"/>
      <c r="D43" s="126"/>
      <c r="E43" s="126">
        <v>0.105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0.189</v>
      </c>
      <c r="AA43" s="129"/>
      <c r="AB43" s="126"/>
      <c r="AC43" s="126"/>
      <c r="AD43" s="132"/>
      <c r="AE43" s="236" t="s">
        <v>89</v>
      </c>
      <c r="AF43" s="238" t="s">
        <v>90</v>
      </c>
      <c r="AG43" s="240">
        <f>B44+C44+D44+H44+J44+K44+L44+M44+N44+O44+V44+W44+X44</f>
        <v>1.99</v>
      </c>
      <c r="AH43" s="235">
        <v>8.01</v>
      </c>
      <c r="AI43" s="241">
        <f>AB44+AC44+AD44</f>
        <v>0</v>
      </c>
      <c r="AJ43" s="235">
        <v>10</v>
      </c>
    </row>
    <row r="44" spans="1:38" customHeight="1" ht="9.4">
      <c r="A44" s="230"/>
      <c r="B44" s="133">
        <v>0.73</v>
      </c>
      <c r="C44" s="134">
        <f>C43*F11</f>
        <v>0</v>
      </c>
      <c r="D44" s="134">
        <f>D43*F11</f>
        <v>0</v>
      </c>
      <c r="E44" s="134">
        <v>2.94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1.26</v>
      </c>
      <c r="X44" s="134">
        <f>X43*F11</f>
        <v>0</v>
      </c>
      <c r="Y44" s="134">
        <f>Y43*F12</f>
        <v>0</v>
      </c>
      <c r="Z44" s="134">
        <v>5.07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91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71</v>
      </c>
      <c r="AF45" s="231" t="s">
        <v>92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93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89</v>
      </c>
      <c r="AF47" s="231" t="s">
        <v>94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95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>
        <v>3</v>
      </c>
      <c r="L49" s="108"/>
      <c r="M49" s="108"/>
      <c r="N49" s="108"/>
      <c r="O49" s="108"/>
      <c r="P49" s="108"/>
      <c r="Q49" s="108">
        <v>5</v>
      </c>
      <c r="R49" s="107"/>
      <c r="S49" s="107"/>
      <c r="T49" s="107"/>
      <c r="U49" s="112"/>
      <c r="V49" s="113">
        <v>10</v>
      </c>
      <c r="W49" s="108"/>
      <c r="X49" s="108"/>
      <c r="Y49" s="108">
        <v>15</v>
      </c>
      <c r="Z49" s="110"/>
      <c r="AA49" s="111"/>
      <c r="AB49" s="108"/>
      <c r="AC49" s="108"/>
      <c r="AD49" s="114"/>
      <c r="AE49" s="152" t="s">
        <v>71</v>
      </c>
      <c r="AF49" s="231" t="s">
        <v>96</v>
      </c>
      <c r="AG49" s="157">
        <f>(B50+C50+D50+H50+J50+K50+L50+M50+N50+O50+V50+W50+X50)/1000</f>
        <v>0.104</v>
      </c>
      <c r="AH49" s="149">
        <f>(E50+F50+G50+I50+P50+Q50+R50+S50+T50+U50+Y50+Z50+AA50)/1000</f>
        <v>0.546</v>
      </c>
      <c r="AI49" s="160">
        <f>(AB50+AC50+AD50)/1000</f>
        <v>0</v>
      </c>
      <c r="AJ49" s="149">
        <f>SUM(AG49:AI50)</f>
        <v>0.65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24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140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80</v>
      </c>
      <c r="W50" s="101">
        <f>W49*F11</f>
        <v>0</v>
      </c>
      <c r="X50" s="101">
        <f>X49*F11</f>
        <v>0</v>
      </c>
      <c r="Y50" s="101">
        <v>406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97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103.4</v>
      </c>
      <c r="W51" s="108"/>
      <c r="X51" s="108"/>
      <c r="Y51" s="108">
        <v>127</v>
      </c>
      <c r="Z51" s="110"/>
      <c r="AA51" s="111"/>
      <c r="AB51" s="108"/>
      <c r="AC51" s="108"/>
      <c r="AD51" s="114"/>
      <c r="AE51" s="152"/>
      <c r="AF51" s="231" t="s">
        <v>98</v>
      </c>
      <c r="AG51" s="157">
        <f>(B52+C52+D52+H52+J52+K52+L52+M52+N52+O52+V52+W52+X52)/1000</f>
        <v>0.8272</v>
      </c>
      <c r="AH51" s="149">
        <f>(E52+F52+G52+I52+P52+Q52+R52+S52+T52+U52+Y52+Z52+AA52)/1000</f>
        <v>3.573</v>
      </c>
      <c r="AI51" s="160">
        <f>(AB52+AC52+AD52)/1000</f>
        <v>0</v>
      </c>
      <c r="AJ51" s="149">
        <f>SUM(AG51:AI52)</f>
        <v>4.4002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F11*V51</f>
        <v>827.2</v>
      </c>
      <c r="W52" s="101">
        <f>W51*F11</f>
        <v>0</v>
      </c>
      <c r="X52" s="101">
        <f>X51*F11</f>
        <v>0</v>
      </c>
      <c r="Y52" s="101">
        <v>3573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99</v>
      </c>
      <c r="B53" s="113"/>
      <c r="C53" s="108"/>
      <c r="D53" s="108">
        <v>10</v>
      </c>
      <c r="E53" s="108"/>
      <c r="F53" s="108"/>
      <c r="G53" s="110">
        <v>15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100</v>
      </c>
      <c r="AG53" s="157">
        <f>(B54+C54+D54+H54+J54+K54+L54+M54+N54+O54+V54+W54+X54)/1000</f>
        <v>0.08</v>
      </c>
      <c r="AH53" s="149">
        <f>(E54+F54+G54+I54+P54+Q54+R54+S54+T54+U54+Y54+Z54+AA54)/1000</f>
        <v>0.42</v>
      </c>
      <c r="AI53" s="160">
        <f>(AB54+AC54+AD54)/1000</f>
        <v>0</v>
      </c>
      <c r="AJ53" s="149">
        <f>SUM(AG53:AI54)</f>
        <v>0.5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80</v>
      </c>
      <c r="E54" s="101">
        <f>E53*F12</f>
        <v>0</v>
      </c>
      <c r="F54" s="101">
        <f>F53*F12</f>
        <v>0</v>
      </c>
      <c r="G54" s="102">
        <f>G53*F12</f>
        <v>420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101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102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152" t="s">
        <v>103</v>
      </c>
      <c r="AF55" s="231" t="s">
        <v>104</v>
      </c>
      <c r="AG55" s="233">
        <f>B56+C56+D56+H56+J56+K56+L56+M56+N56+O56+V56+W56+X56</f>
        <v>2</v>
      </c>
      <c r="AH55" s="180">
        <f>E56+F56+G56+I56+P56+Q56+R56+S56+T56+U56+Y56+Z56+AA56</f>
        <v>7</v>
      </c>
      <c r="AI55" s="234">
        <f>AB56+AC56+AD56</f>
        <v>0</v>
      </c>
      <c r="AJ55" s="180">
        <f>SUM(AG55:AI56)</f>
        <v>9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105</v>
      </c>
      <c r="W56" s="101">
        <f>W55*F11</f>
        <v>0</v>
      </c>
      <c r="X56" s="101">
        <f>X55*F11</f>
        <v>0</v>
      </c>
      <c r="Y56" s="101">
        <v>7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106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>
        <v>14.8</v>
      </c>
      <c r="W57" s="108"/>
      <c r="X57" s="108"/>
      <c r="Y57" s="108">
        <v>17.5</v>
      </c>
      <c r="Z57" s="110"/>
      <c r="AA57" s="111"/>
      <c r="AB57" s="108"/>
      <c r="AC57" s="108"/>
      <c r="AD57" s="114"/>
      <c r="AE57" s="152"/>
      <c r="AF57" s="231" t="s">
        <v>107</v>
      </c>
      <c r="AG57" s="157">
        <f>(B58+C58+D58+H58+J58+K58+L58+M58+N58+O58+V58+W58+X58)/1000</f>
        <v>0.12</v>
      </c>
      <c r="AH57" s="149">
        <f>(E58+F58+G58+I58+P58+Q58+R58+S58+T58+U58+Y58+Z58+AA58)/1000</f>
        <v>0.49</v>
      </c>
      <c r="AI57" s="160">
        <f>(AB58+AC58+AD58)/1000</f>
        <v>0</v>
      </c>
      <c r="AJ57" s="149">
        <f>SUM(AG57:AI58)</f>
        <v>0.61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v>120</v>
      </c>
      <c r="W58" s="101">
        <f>W57*F11</f>
        <v>0</v>
      </c>
      <c r="X58" s="101">
        <f>X57*F11</f>
        <v>0</v>
      </c>
      <c r="Y58" s="101">
        <f>Y57*F12</f>
        <v>490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108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109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110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71</v>
      </c>
      <c r="AF61" s="231" t="s">
        <v>111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112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113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114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3</v>
      </c>
      <c r="L65" s="108"/>
      <c r="M65" s="108"/>
      <c r="N65" s="108"/>
      <c r="O65" s="108"/>
      <c r="P65" s="108"/>
      <c r="Q65" s="108">
        <v>3.6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115</v>
      </c>
      <c r="AG65" s="157">
        <f>(B66+C66+D66+H66+J66+K66+L66+M66+N66+O66+V66+W66+X66)/1000</f>
        <v>0.029</v>
      </c>
      <c r="AH65" s="149">
        <f>(E66+F66+G66+I66+P66+Q66+R66+S66+T66+U66+Y66+Z66+AA66)/1000</f>
        <v>0.1008</v>
      </c>
      <c r="AI65" s="160">
        <f>(AB66+AC66+AD66)/1000</f>
        <v>0</v>
      </c>
      <c r="AJ65" s="149">
        <f>SUM(AG65:AI66)</f>
        <v>0.1298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v>29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100.8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116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117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8.25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118</v>
      </c>
      <c r="AI71" s="3"/>
    </row>
    <row r="72" spans="1:38" customHeight="1" ht="12">
      <c r="A72" s="64" t="s">
        <v>32</v>
      </c>
      <c r="B72" s="210" t="s">
        <v>33</v>
      </c>
      <c r="C72" s="211"/>
      <c r="D72" s="211"/>
      <c r="E72" s="211"/>
      <c r="F72" s="211"/>
      <c r="G72" s="211"/>
      <c r="H72" s="212" t="s">
        <v>34</v>
      </c>
      <c r="I72" s="213"/>
      <c r="J72" s="214" t="s">
        <v>35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36</v>
      </c>
      <c r="W72" s="214"/>
      <c r="X72" s="214"/>
      <c r="Y72" s="214"/>
      <c r="Z72" s="214"/>
      <c r="AA72" s="213"/>
      <c r="AB72" s="216" t="s">
        <v>37</v>
      </c>
      <c r="AC72" s="217"/>
      <c r="AD72" s="218"/>
      <c r="AE72" s="222" t="s">
        <v>38</v>
      </c>
      <c r="AF72" s="193" t="s">
        <v>39</v>
      </c>
      <c r="AG72" s="196" t="s">
        <v>40</v>
      </c>
      <c r="AH72" s="197"/>
      <c r="AI72" s="197"/>
      <c r="AJ72" s="198"/>
    </row>
    <row r="73" spans="1:38" customHeight="1" ht="12">
      <c r="A73" s="65"/>
      <c r="B73" s="202" t="s">
        <v>41</v>
      </c>
      <c r="C73" s="203"/>
      <c r="D73" s="203"/>
      <c r="E73" s="203" t="s">
        <v>42</v>
      </c>
      <c r="F73" s="203"/>
      <c r="G73" s="204"/>
      <c r="H73" s="13" t="s">
        <v>41</v>
      </c>
      <c r="I73" s="9" t="s">
        <v>42</v>
      </c>
      <c r="J73" s="205" t="s">
        <v>41</v>
      </c>
      <c r="K73" s="205"/>
      <c r="L73" s="205"/>
      <c r="M73" s="205"/>
      <c r="N73" s="205"/>
      <c r="O73" s="206"/>
      <c r="P73" s="204" t="s">
        <v>42</v>
      </c>
      <c r="Q73" s="205"/>
      <c r="R73" s="205"/>
      <c r="S73" s="205"/>
      <c r="T73" s="205"/>
      <c r="U73" s="205"/>
      <c r="V73" s="207" t="s">
        <v>41</v>
      </c>
      <c r="W73" s="205"/>
      <c r="X73" s="206"/>
      <c r="Y73" s="204" t="s">
        <v>42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суп мол с макар издел</v>
      </c>
      <c r="C74" s="172" t="str">
        <f>C19</f>
        <v>чай с сахаром</v>
      </c>
      <c r="D74" s="172" t="str">
        <f>D19</f>
        <v>батон с сыром</v>
      </c>
      <c r="E74" s="172" t="str">
        <f>E19</f>
        <v>суп мол с макар издел</v>
      </c>
      <c r="F74" s="172" t="str">
        <f>F19</f>
        <v>чай с сахаром</v>
      </c>
      <c r="G74" s="225" t="str">
        <f>G19</f>
        <v>батон с сыром</v>
      </c>
      <c r="H74" s="191" t="str">
        <f>H19</f>
        <v>сок фрукт</v>
      </c>
      <c r="I74" s="192" t="str">
        <f>I19</f>
        <v>сок фрукт</v>
      </c>
      <c r="J74" s="191" t="str">
        <f>J19</f>
        <v>поидор солёный</v>
      </c>
      <c r="K74" s="172" t="str">
        <f>K19</f>
        <v>рассольник со сметаной</v>
      </c>
      <c r="L74" s="172" t="str">
        <f>L19</f>
        <v>овощное рагу с мясом птицы(филе)</v>
      </c>
      <c r="M74" s="172">
        <f>M19</f>
        <v/>
      </c>
      <c r="N74" s="172" t="str">
        <f>N19</f>
        <v>хлеб</v>
      </c>
      <c r="O74" s="172" t="str">
        <f>O19</f>
        <v>напиток лимонный</v>
      </c>
      <c r="P74" s="172" t="str">
        <f>P19</f>
        <v>помидор солёный</v>
      </c>
      <c r="Q74" s="172" t="str">
        <f>Q19</f>
        <v>рассольник со сметаной</v>
      </c>
      <c r="R74" s="172" t="str">
        <f>R19</f>
        <v>овощное рагу с мясом птицы(филе)</v>
      </c>
      <c r="S74" s="172">
        <f>S19</f>
        <v/>
      </c>
      <c r="T74" s="172" t="str">
        <f>T19</f>
        <v>хлеб</v>
      </c>
      <c r="U74" s="187" t="str">
        <f>U19</f>
        <v>напиток лимонный</v>
      </c>
      <c r="V74" s="188" t="str">
        <f>V19</f>
        <v>вареники ленив. со смет. соус</v>
      </c>
      <c r="W74" s="172" t="str">
        <f>W19</f>
        <v>молоко кипячёное</v>
      </c>
      <c r="X74" s="172" t="str">
        <f>X19</f>
        <v>батон</v>
      </c>
      <c r="Y74" s="172" t="str">
        <f>Y19</f>
        <v>вареники ленив. со смет соус</v>
      </c>
      <c r="Z74" s="172" t="str">
        <f>Z19</f>
        <v>молоко кипячёное</v>
      </c>
      <c r="AA74" s="173" t="str">
        <f>AA19</f>
        <v>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57</v>
      </c>
      <c r="AH74" s="180"/>
      <c r="AI74" s="180"/>
      <c r="AJ74" s="181"/>
    </row>
    <row r="75" spans="1:38" customHeight="1" ht="10.5">
      <c r="A75" s="67" t="s">
        <v>58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41</v>
      </c>
      <c r="AH75" s="183" t="s">
        <v>42</v>
      </c>
      <c r="AI75" s="184" t="s">
        <v>59</v>
      </c>
      <c r="AJ75" s="185" t="s">
        <v>60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119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120</v>
      </c>
      <c r="AG78" s="156">
        <f>(B79+C79+D79+H79+J79+K79+L79+M79+N79+O79+V79+W79+X79)/1000</f>
        <v>0.084</v>
      </c>
      <c r="AH78" s="158">
        <f>(E79+F79+G79+I79+P79+Q79+R79+S79+T79+U79+Y79+Z79+AA79)/1000</f>
        <v>0.336</v>
      </c>
      <c r="AI78" s="159">
        <f>(AB79+AC79+AD79)/1000</f>
        <v>0</v>
      </c>
      <c r="AJ78" s="158">
        <f>SUM(AG78:AG79)</f>
        <v>0.084</v>
      </c>
    </row>
    <row r="79" spans="1:38" customHeight="1" ht="9.4">
      <c r="A79" s="169"/>
      <c r="B79" s="100">
        <v>84</v>
      </c>
      <c r="C79" s="101">
        <f>C78*F11</f>
        <v>0</v>
      </c>
      <c r="D79" s="101">
        <f>D78*F11</f>
        <v>0</v>
      </c>
      <c r="E79" s="101">
        <f>E78*F12</f>
        <v>336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121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122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123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124</v>
      </c>
      <c r="AG82" s="156">
        <f>(B83+C83+D83+H83+J83+K83+L83+M83+N83+O83+V83+W83+X83)/1000</f>
        <v>0</v>
      </c>
      <c r="AH82" s="158">
        <f>(E83+F83+G83+I83+P83+Q83+R83+S83+T83+U83+Y83+Z83+AA83)/1000</f>
        <v>0</v>
      </c>
      <c r="AI82" s="159">
        <f>(AB83+AC83+AD83)/1000</f>
        <v>0</v>
      </c>
      <c r="AJ82" s="149">
        <f>SUM(AG82:AG83)</f>
        <v>0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125</v>
      </c>
      <c r="B84" s="113">
        <v>1</v>
      </c>
      <c r="C84" s="142" t="s">
        <v>126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18</v>
      </c>
      <c r="P84" s="108"/>
      <c r="Q84" s="108"/>
      <c r="R84" s="107"/>
      <c r="S84" s="107"/>
      <c r="T84" s="107"/>
      <c r="U84" s="112">
        <v>18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152"/>
      <c r="AF84" s="163" t="s">
        <v>127</v>
      </c>
      <c r="AG84" s="156">
        <f>(B85+C85+D85+H85+J85+K85+L85+M85+N85+O85+V85+W85+X85)/1000</f>
        <v>0.3172</v>
      </c>
      <c r="AH84" s="158">
        <f>(E85+F85+G85+I85+P85+Q85+R85+S85+T85+U85+Y85+Z85+AA85)/1000</f>
        <v>1.193</v>
      </c>
      <c r="AI84" s="159">
        <f>(AB85+AC85+AD85)/1000</f>
        <v>0</v>
      </c>
      <c r="AJ84" s="149">
        <f>SUM(AG84:AG85)</f>
        <v>0.3172</v>
      </c>
    </row>
    <row r="85" spans="1:38" customHeight="1" ht="9.4">
      <c r="A85" s="166"/>
      <c r="B85" s="100">
        <f>B84*F11</f>
        <v>8</v>
      </c>
      <c r="C85" s="101">
        <v>108</v>
      </c>
      <c r="D85" s="101">
        <f>D84*F11</f>
        <v>0</v>
      </c>
      <c r="E85" s="101">
        <v>34</v>
      </c>
      <c r="F85" s="101">
        <f>F84*F12</f>
        <v>420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f>O84*F11</f>
        <v>144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v>505</v>
      </c>
      <c r="V85" s="100">
        <f>V84*F11</f>
        <v>57.2</v>
      </c>
      <c r="W85" s="101">
        <f>W84*F11</f>
        <v>0</v>
      </c>
      <c r="X85" s="101">
        <f>X84*F11</f>
        <v>0</v>
      </c>
      <c r="Y85" s="101">
        <v>234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128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129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130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131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132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133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134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135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136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137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138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139</v>
      </c>
      <c r="AG96" s="156">
        <f>(B97+C97+D97+H97+J97+K97+L97+M97+N97+O97+V97+W97+X97)/1000</f>
        <v>0</v>
      </c>
      <c r="AH96" s="158">
        <f>(E97+F97+G97+I97+P97+Q97+R97+S97+T97+U97+Y97+Z97+AA97)/1000</f>
        <v>0</v>
      </c>
      <c r="AI96" s="159">
        <f>(AB97+AC97+AD97)/1000</f>
        <v>0</v>
      </c>
      <c r="AJ96" s="149">
        <f>SUM(AG96:AG97)</f>
        <v>0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140</v>
      </c>
      <c r="B98" s="113"/>
      <c r="C98" s="108"/>
      <c r="D98" s="108"/>
      <c r="E98" s="108"/>
      <c r="F98" s="108"/>
      <c r="G98" s="109"/>
      <c r="H98" s="110">
        <v>150</v>
      </c>
      <c r="I98" s="112">
        <v>170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141</v>
      </c>
      <c r="AG98" s="156">
        <f>(B99+C99+D99+H99+J99+K99+L99+M99+N99+O99+V99+W99+X99)/1000</f>
        <v>1.2</v>
      </c>
      <c r="AH98" s="158">
        <f>(E99+F99+G99+I99+P99+Q99+R99+S99+T99+U99+Y99+Z99+AA99)/1000</f>
        <v>4.8</v>
      </c>
      <c r="AI98" s="159">
        <f>(AB99+AC99+AD99)/1000</f>
        <v>0</v>
      </c>
      <c r="AJ98" s="149">
        <f>SUM(AG98:AG99)</f>
        <v>1.2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v>1200</v>
      </c>
      <c r="I99" s="105">
        <v>4800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142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143</v>
      </c>
      <c r="AG100" s="156">
        <f>(B101+C101+D101+H101+J101+K101+L101+M101+N101+O101+V101+W101+X101)/1000</f>
        <v>0</v>
      </c>
      <c r="AH100" s="158">
        <f>(E101+F101+G101+I101+P101+Q101+R101+S101+T101+U101+Y101+Z101+AA101)/1000</f>
        <v>0</v>
      </c>
      <c r="AI100" s="159">
        <f>(AB101+AC101+AD101)/1000</f>
        <v>0</v>
      </c>
      <c r="AJ100" s="149">
        <f>SUM(AG100:AG101)</f>
        <v>0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144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12</v>
      </c>
      <c r="P102" s="107"/>
      <c r="Q102" s="107"/>
      <c r="R102" s="107"/>
      <c r="S102" s="107"/>
      <c r="T102" s="107"/>
      <c r="U102" s="112">
        <v>14.4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0.096</v>
      </c>
      <c r="AH102" s="158">
        <f>(E103+F103+G103+I103+P103+Q103+R103+S103+T103+U103+Y103+Z103+AA103)/1000</f>
        <v>0.304</v>
      </c>
      <c r="AI102" s="159">
        <f>(AB103+AC103+AD103)/1000</f>
        <v>0</v>
      </c>
      <c r="AJ102" s="149">
        <f>SUM(AG102:AG103)</f>
        <v>0.096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96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v>304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145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146</v>
      </c>
      <c r="L104" s="108">
        <v>122</v>
      </c>
      <c r="M104" s="108"/>
      <c r="N104" s="108"/>
      <c r="O104" s="108"/>
      <c r="P104" s="108"/>
      <c r="Q104" s="108">
        <v>90.2</v>
      </c>
      <c r="R104" s="107">
        <v>153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147</v>
      </c>
      <c r="AG104" s="156">
        <f>(B105+C105+D105+H105+J105+K105+L105+M105+N105+O105+V105+W105+X105)/1000</f>
        <v>1.58</v>
      </c>
      <c r="AH104" s="158">
        <f>(E105+F105+G105+I105+P105+Q105+R105+S105+T105+U105+Y105+Z105+AA105)/1000</f>
        <v>6.8096</v>
      </c>
      <c r="AI104" s="159">
        <f>(AB105+AC105+AD105)/1000</f>
        <v>0</v>
      </c>
      <c r="AJ104" s="149">
        <f>SUM(AG104:AG105)</f>
        <v>1.58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604</v>
      </c>
      <c r="L105" s="101">
        <f>L104*F11</f>
        <v>976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2525.6</v>
      </c>
      <c r="R105" s="101">
        <f>R104*F12</f>
        <v>4284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148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149</v>
      </c>
      <c r="AG106" s="156">
        <f>(B107+C107+D107+H107+J107+K107+L107+M107+N107+O107+V107+W107+X107)/1000</f>
        <v>0</v>
      </c>
      <c r="AH106" s="158">
        <f>(E107+F107+G107+I107+P107+Q107+R107+S107+T107+U107+Y107+Z107+AA107)/1000</f>
        <v>0</v>
      </c>
      <c r="AI106" s="159">
        <f>(AB107+AC107+AD107)/1000</f>
        <v>0</v>
      </c>
      <c r="AJ106" s="149">
        <f>SUM(AG106:AG107)</f>
        <v>0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150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13.7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151</v>
      </c>
      <c r="AG108" s="156">
        <f>(B109+C109+D109+H109+J109+K109+L109+M109+N109+O109+V109+W109+X109)/1000</f>
        <v>0.1168</v>
      </c>
      <c r="AH108" s="158">
        <f>(E109+F109+G109+I109+P109+Q109+R109+S109+T109+U109+Y109+Z109+AA109)/1000</f>
        <v>0.5034</v>
      </c>
      <c r="AI108" s="159">
        <f>(AB109+AC109+AD109)/1000</f>
        <v>0</v>
      </c>
      <c r="AJ108" s="149">
        <f>SUM(AG108:AG109)</f>
        <v>0.1168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28.8</v>
      </c>
      <c r="L109" s="101">
        <f>L108*F11</f>
        <v>88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f>Q108*F12</f>
        <v>120.4</v>
      </c>
      <c r="R109" s="101">
        <v>383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152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153</v>
      </c>
      <c r="AG110" s="156">
        <f>(B111+C111+D111+H111+J111+K111+L111+M111+N111+O111+V111+W111+X111)/1000</f>
        <v>0.2296</v>
      </c>
      <c r="AH110" s="158">
        <f>(E111+F111+G111+I111+P111+Q111+R111+S111+T111+U111+Y111+Z111+AA111)/1000</f>
        <v>0.9904</v>
      </c>
      <c r="AI110" s="159">
        <f>(AB111+AC111+AD111)/1000</f>
        <v>0</v>
      </c>
      <c r="AJ110" s="149">
        <f>SUM(AG110:AG111)</f>
        <v>0.2296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f>K110*F11</f>
        <v>64</v>
      </c>
      <c r="L111" s="101">
        <f>L110*F11</f>
        <v>165.6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v>268</v>
      </c>
      <c r="R111" s="101">
        <f>R110*F12</f>
        <v>722.4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154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>
        <v>10</v>
      </c>
      <c r="L112" s="108"/>
      <c r="M112" s="108"/>
      <c r="N112" s="108"/>
      <c r="O112" s="108"/>
      <c r="P112" s="108"/>
      <c r="Q112" s="108">
        <v>12</v>
      </c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155</v>
      </c>
      <c r="AG112" s="156">
        <f>(B113+C113+D113+H113+J113+K113+L113+M113+N113+O113+V113+W113+X113)/1000</f>
        <v>0.084</v>
      </c>
      <c r="AH112" s="158">
        <f>(E113+F113+G113+I113+P113+Q113+R113+S113+T113+U113+Y113+Z113+AA113)/1000</f>
        <v>0.336</v>
      </c>
      <c r="AI112" s="159">
        <f>(AB113+AC113+AD113)/1000</f>
        <v>0</v>
      </c>
      <c r="AJ112" s="149">
        <f>SUM(AG112:AG113)</f>
        <v>0.084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v>84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336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156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157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158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6.86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159</v>
      </c>
      <c r="AG116" s="156">
        <f>(B117+C117+D117+H117+J117+K117+L117+M117+N117+O117+V117+W117+X117)/1000</f>
        <v>0.044</v>
      </c>
      <c r="AH116" s="158">
        <f>(E117+F117+G117+I117+P117+Q117+R117+S117+T117+U117+Y117+Z117+AA117)/1000</f>
        <v>0.196</v>
      </c>
      <c r="AI116" s="159">
        <f>(AB117+AC117+AD117)/1000</f>
        <v>0</v>
      </c>
      <c r="AJ116" s="149">
        <f>SUM(AG116:AG117)</f>
        <v>0.044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44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196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160</v>
      </c>
      <c r="B118" s="113"/>
      <c r="C118" s="108"/>
      <c r="D118" s="108"/>
      <c r="E118" s="108"/>
      <c r="F118" s="108"/>
      <c r="G118" s="109"/>
      <c r="H118" s="110"/>
      <c r="I118" s="112"/>
      <c r="J118" s="113">
        <v>32</v>
      </c>
      <c r="K118" s="108"/>
      <c r="L118" s="108"/>
      <c r="M118" s="108"/>
      <c r="N118" s="108"/>
      <c r="O118" s="108"/>
      <c r="P118" s="108">
        <v>53</v>
      </c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161</v>
      </c>
      <c r="AG118" s="156">
        <f>(B119+C119+D119+H119+J119+K119+L119+M119+N119+O119+V119+W119+X119)/1000</f>
        <v>0.256</v>
      </c>
      <c r="AH118" s="158">
        <f>(E119+F119+G119+I119+P119+Q119+R119+S119+T119+U119+Y119+Z119+AA119)/1000</f>
        <v>1.484</v>
      </c>
      <c r="AI118" s="159">
        <f>(AB119+AC119+AD119)/1000</f>
        <v>0</v>
      </c>
      <c r="AJ118" s="149">
        <f>SUM(AG118:AG119)</f>
        <v>0.256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256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1484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162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163</v>
      </c>
      <c r="AG120" s="156">
        <f>(B121+C121+D121+H121+J121+K121+L121+M121+N121+O121+V121+W121+X121)/1000</f>
        <v>0.2</v>
      </c>
      <c r="AH120" s="158">
        <f>(E121+F121+G121+I121+P121+Q121+R121+S121+T121+U121+Y121+Z121+AA121)/1000</f>
        <v>0.84</v>
      </c>
      <c r="AI120" s="159">
        <f>(AB121+AC121+AD121)/1000</f>
        <v>0</v>
      </c>
      <c r="AJ120" s="149">
        <f>SUM(AG120:AG121)</f>
        <v>0.2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200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840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164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152"/>
      <c r="AF122" s="163" t="s">
        <v>165</v>
      </c>
      <c r="AG122" s="156">
        <f>(B123+C123+D123+H123+J123+K123+L123+M123+N123+O123+V123+W123+X123)/1000</f>
        <v>0.48</v>
      </c>
      <c r="AH122" s="158">
        <f>(E123+F123+G123+I123+P123+Q123+R123+S123+T123+U123+Y123+Z123+AA123)/1000</f>
        <v>2.38</v>
      </c>
      <c r="AI122" s="159">
        <f>(AB123+AC123+AD123)/1000</f>
        <v>0</v>
      </c>
      <c r="AJ122" s="149">
        <f>SUM(AG122:AG123)</f>
        <v>0.48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F11*D122</f>
        <v>240</v>
      </c>
      <c r="E123" s="101">
        <f>E122*F12</f>
        <v>0</v>
      </c>
      <c r="F123" s="101">
        <f>F122*F12</f>
        <v>0</v>
      </c>
      <c r="G123" s="102">
        <f>G122*F12</f>
        <v>1400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240</v>
      </c>
      <c r="Y123" s="101">
        <f>Y122*F12</f>
        <v>0</v>
      </c>
      <c r="Z123" s="101">
        <f>Z122*F12</f>
        <v>0</v>
      </c>
      <c r="AA123" s="120">
        <f>AA122*F12</f>
        <v>980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166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152"/>
      <c r="AF124" s="163" t="s">
        <v>167</v>
      </c>
      <c r="AG124" s="156">
        <f>(B125+C125+D125+H125+J125+K125+L125+M125+N125+O125+V125+W125+X125)/1000</f>
        <v>0</v>
      </c>
      <c r="AH124" s="158">
        <f>(E125+F125+G125+I125+P125+Q125+R125+S125+T125+U125+Y125+Z125+AA125)/1000</f>
        <v>0</v>
      </c>
      <c r="AI124" s="159">
        <f>(AB125+AC125+AD125)/1000</f>
        <v>0</v>
      </c>
      <c r="AJ124" s="149">
        <f>SUM(AG124:AG125)</f>
        <v>0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168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169</v>
      </c>
      <c r="AG126" s="156">
        <f>(B127+C127+D127+H127+J127+K127+L127+M127+N127+O127+V127+W127+X127)/1000</f>
        <v>0.00144</v>
      </c>
      <c r="AH126" s="158">
        <f>(E127+F127+G127+I127+P127+Q127+R127+S127+T127+U127+Y127+Z127+AA127)/1000</f>
        <v>0.0056</v>
      </c>
      <c r="AI126" s="159">
        <f>(AB127+AC127+AD127)/1000</f>
        <v>0</v>
      </c>
      <c r="AJ126" s="149">
        <f>SUM(AG126:AG127)</f>
        <v>0.00144</v>
      </c>
    </row>
    <row r="127" spans="1:38" customHeight="1" ht="9.4">
      <c r="A127" s="166"/>
      <c r="B127" s="100">
        <f>B126*F11</f>
        <v>0</v>
      </c>
      <c r="C127" s="101">
        <f>C126*F11</f>
        <v>1.44</v>
      </c>
      <c r="D127" s="101">
        <f>D126*F11</f>
        <v>0</v>
      </c>
      <c r="E127" s="101">
        <f>E126*F12</f>
        <v>0</v>
      </c>
      <c r="F127" s="101">
        <f>F126*F12</f>
        <v>5.6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170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171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172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173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152"/>
      <c r="AF130" s="163" t="s">
        <v>174</v>
      </c>
      <c r="AG130" s="156">
        <f>(B131+C131+D131+H131+J131+K131+L131+M131+N131+O131+V131+W131+X131)/1000</f>
        <v>0.024</v>
      </c>
      <c r="AH130" s="158">
        <f>(E131+F131+G131+I131+P131+Q131+R131+S131+T131+U131+Y131+Z131+AA131)/1000</f>
        <v>0.1064</v>
      </c>
      <c r="AI130" s="159">
        <f>(AB131+AC131+AD131)/1000</f>
        <v>0</v>
      </c>
      <c r="AJ130" s="149">
        <f>SUM(AG130:AG131)</f>
        <v>0.024</v>
      </c>
    </row>
    <row r="131" spans="1:38" customHeight="1" ht="9.4">
      <c r="A131" s="166"/>
      <c r="B131" s="100">
        <f>B130*F11</f>
        <v>4</v>
      </c>
      <c r="C131" s="101">
        <f>C130*F11</f>
        <v>0</v>
      </c>
      <c r="D131" s="101">
        <f>D130*F11</f>
        <v>0</v>
      </c>
      <c r="E131" s="101">
        <f>E130*F12</f>
        <v>16.8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6</v>
      </c>
      <c r="L131" s="101">
        <f>L130*F11</f>
        <v>6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28</v>
      </c>
      <c r="R131" s="101">
        <f>R130*F12</f>
        <v>28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8</v>
      </c>
      <c r="W131" s="101">
        <f>W130*F11</f>
        <v>0</v>
      </c>
      <c r="X131" s="101">
        <f>X130*F11</f>
        <v>0</v>
      </c>
      <c r="Y131" s="101">
        <f>Y130*F12</f>
        <v>33.6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175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176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177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178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179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180</v>
      </c>
      <c r="R138" s="23"/>
      <c r="S138" s="144"/>
      <c r="T138" s="144"/>
      <c r="U138" s="144"/>
      <c r="V138" s="27"/>
      <c r="W138" s="145" t="s">
        <v>181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182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183</v>
      </c>
      <c r="B140" s="24"/>
      <c r="C140" s="34" t="s">
        <v>184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185</v>
      </c>
      <c r="R140" s="23"/>
      <c r="S140" s="146"/>
      <c r="T140" s="146"/>
      <c r="U140" s="146"/>
      <c r="V140" s="27"/>
      <c r="W140" s="147" t="s">
        <v>186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187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182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04.04.25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2025-04-04T09:42:48+03:00</dcterms:modified>
  <dc:title>Untitled Spreadsheet</dc:title>
  <dc:description/>
  <dc:subject/>
  <cp:keywords/>
  <cp:category/>
</cp:coreProperties>
</file>