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2.04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<sst xmlns="http://schemas.openxmlformats.org/spreadsheetml/2006/main" uniqueCount="185">
  <si>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</si>
  <si>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</si>
  <si>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</si>
  <si>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</si>
  <si>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</si>
  <si>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</si>
  <si>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</si>
  <si>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</si>
  <si>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</si>
  <si>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 апреля</t>
  </si>
  <si>
    <t>по ОКПО</t>
  </si>
  <si>
    <t xml:space="preserve"> "02 " апреля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</si>
  <si>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</si>
  <si>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</si>
  <si>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</si>
  <si>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</si>
  <si>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</si>
  <si>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</si>
  <si>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</si>
  <si>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</si>
  <si>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</si>
  <si>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</si>
  <si>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</si>
  <si>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</si>
  <si>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</si>
  <si>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</si>
  <si>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</si>
  <si>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</si>
  <si>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</si>
  <si>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</si>
  <si>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</si>
  <si>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</si>
  <si>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</si>
  <si>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</si>
  <si>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</si>
  <si>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</si>
  <si>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</si>
  <si>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</si>
  <si>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</si>
  <si>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</si>
  <si>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</si>
  <si>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</si>
  <si>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</si>
  <si>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</si>
  <si>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>печенье батон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</si>
  <si>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</si>
  <si>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</si>
  <si>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</si>
  <si>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</si>
  <si>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>помидор солёный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</si>
  <si>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</si>
  <si>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</si>
  <si>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</si>
  <si>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</si>
  <si>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</si>
  <si>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</si>
  <si>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</si>
  <si>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</si>
  <si>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</si>
  <si>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</si>
  <si>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</si>
  <si>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</si>
  <si>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</si>
  <si>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</si>
  <si>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</si>
  <si>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50\30</t>
  </si>
  <si>
    <t>180\31</t>
  </si>
  <si>
    <t>70\40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</si>
  <si>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</si>
  <si>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</si>
  <si>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</si>
  <si>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</si>
  <si>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</si>
  <si>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</si>
  <si>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</si>
  <si>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</si>
  <si>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</si>
  <si>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</si>
  <si>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</si>
  <si>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</si>
  <si>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</si>
  <si>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</si>
  <si>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</si>
  <si>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</si>
  <si>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</si>
  <si>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</si>
  <si>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</si>
  <si>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</si>
  <si>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</si>
  <si>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</si>
  <si>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</si>
  <si>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</si>
  <si>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</si>
  <si>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</si>
  <si>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</si>
  <si>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</si>
  <si>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</si>
  <si>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</si>
  <si>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</si>
  <si>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</si>
  <si>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</si>
  <si>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</si>
  <si>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</si>
  <si>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</si>
  <si>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</si>
  <si>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</si>
  <si>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</si>
  <si>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</si>
  <si>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</si>
  <si>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</si>
  <si>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</si>
  <si>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</si>
  <si>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</si>
  <si>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</si>
  <si>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</si>
  <si>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</si>
  <si>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</si>
  <si>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</si>
  <si>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</si>
  <si>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</si>
  <si>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</si>
  <si>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</si>
  <si>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</si>
  <si>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</si>
  <si>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</si>
  <si>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</si>
  <si>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</si>
  <si>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</si>
  <si>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</si>
  <si>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</si>
  <si>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</si>
  <si>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</si>
  <si>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</si>
  <si>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</si>
  <si>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</si>
  <si>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</si>
  <si>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</si>
  <si>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</si>
  <si>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</si>
  <si>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</si>
  <si>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</si>
  <si>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</si>
  <si>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</si>
  <si>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</si>
  <si>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</si>
  <si>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</si>
  <si>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</si>
  <si>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</si>
  <si>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</si>
  <si>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68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</si>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</sst>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eb948e19bbac26481c92dbb9e59771.jpeg"/><Relationship Id="rId2" Type="http://schemas.openxmlformats.org/officeDocument/2006/relationships/image" Target="../media/1a4cc3524cc6bc3e207299f379e85fc92.jpeg"/><Relationship Id="rId3" Type="http://schemas.openxmlformats.org/officeDocument/2006/relationships/image" Target="../media/f6986c61959d3dec9017ac2b4cf9b6f73.jpeg"/><Relationship Id="rId4" Type="http://schemas.openxmlformats.org/officeDocument/2006/relationships/image" Target="../media/129c953a0bfc87c018ac06db4e09de044.jpeg"/><Relationship Id="rId5" Type="http://schemas.openxmlformats.org/officeDocument/2006/relationships/image" Target="../media/3ce3fed806f65d1b3be455e521c0985b5.png"/><Relationship Id="rId6" Type="http://schemas.openxmlformats.org/officeDocument/2006/relationships/image" Target="../media/f34c717dbad72f09ebbca8d1b285f6e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733630</xdr:colOff>
      <xdr:row>0</xdr:row>
      <xdr:rowOff>206276</xdr:rowOff>
    </xdr:from>
    <xdr:ext cx="885825" cy="10001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51569</xdr:colOff>
      <xdr:row>8</xdr:row>
      <xdr:rowOff>9116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1035983</xdr:colOff>
      <xdr:row>140</xdr:row>
      <xdr:rowOff>57262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17190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85825" cy="9906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8</v>
      </c>
      <c r="G11" s="170"/>
      <c r="H11" s="171"/>
      <c r="I11" s="171"/>
      <c r="J11" s="171"/>
      <c r="K11" s="171"/>
      <c r="L11" s="171">
        <v>8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28</v>
      </c>
      <c r="G12" s="172"/>
      <c r="H12" s="172"/>
      <c r="I12" s="172"/>
      <c r="J12" s="172"/>
      <c r="K12" s="172"/>
      <c r="L12" s="172">
        <v>28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36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36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 t="s">
        <v>49</v>
      </c>
      <c r="N19" s="189" t="s">
        <v>50</v>
      </c>
      <c r="O19" s="189" t="s">
        <v>51</v>
      </c>
      <c r="P19" s="189" t="s">
        <v>52</v>
      </c>
      <c r="Q19" s="189" t="s">
        <v>53</v>
      </c>
      <c r="R19" s="189" t="s">
        <v>48</v>
      </c>
      <c r="S19" s="189" t="s">
        <v>49</v>
      </c>
      <c r="T19" s="189" t="s">
        <v>50</v>
      </c>
      <c r="U19" s="191" t="s">
        <v>51</v>
      </c>
      <c r="V19" s="192" t="s">
        <v>54</v>
      </c>
      <c r="W19" s="189" t="s">
        <v>55</v>
      </c>
      <c r="X19" s="191"/>
      <c r="Y19" s="192" t="s">
        <v>54</v>
      </c>
      <c r="Z19" s="189" t="s">
        <v>55</v>
      </c>
      <c r="AA19" s="191"/>
      <c r="AB19" s="194"/>
      <c r="AC19" s="199"/>
      <c r="AD19" s="200"/>
      <c r="AE19" s="180"/>
      <c r="AF19" s="181"/>
      <c r="AG19" s="201" t="s">
        <v>56</v>
      </c>
      <c r="AH19" s="201"/>
      <c r="AI19" s="201"/>
      <c r="AJ19" s="201"/>
    </row>
    <row r="20" spans="1:38" customHeight="1" ht="10.5">
      <c r="A20" s="34" t="s">
        <v>57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58</v>
      </c>
      <c r="AJ20" s="193" t="s">
        <v>59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60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61</v>
      </c>
      <c r="B24" s="60">
        <v>130</v>
      </c>
      <c r="C24" s="61">
        <v>180</v>
      </c>
      <c r="D24" s="61" t="s">
        <v>62</v>
      </c>
      <c r="E24" s="61">
        <v>150</v>
      </c>
      <c r="F24" s="61">
        <v>200</v>
      </c>
      <c r="G24" s="62" t="s">
        <v>63</v>
      </c>
      <c r="H24" s="63">
        <v>150</v>
      </c>
      <c r="I24" s="64">
        <v>150</v>
      </c>
      <c r="J24" s="61" t="s">
        <v>64</v>
      </c>
      <c r="K24" s="61" t="s">
        <v>65</v>
      </c>
      <c r="L24" s="61">
        <v>150</v>
      </c>
      <c r="M24" s="61">
        <v>30</v>
      </c>
      <c r="N24" s="61">
        <v>25</v>
      </c>
      <c r="O24" s="61">
        <v>110</v>
      </c>
      <c r="P24" s="61" t="s">
        <v>66</v>
      </c>
      <c r="Q24" s="61" t="s">
        <v>67</v>
      </c>
      <c r="R24" s="61">
        <v>180</v>
      </c>
      <c r="S24" s="61">
        <v>50</v>
      </c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160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68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69</v>
      </c>
      <c r="AF25" s="195" t="s">
        <v>70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71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72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73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88.57</v>
      </c>
      <c r="L29" s="89"/>
      <c r="M29" s="89"/>
      <c r="N29" s="89"/>
      <c r="O29" s="89"/>
      <c r="P29" s="89"/>
      <c r="Q29" s="89">
        <v>117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74</v>
      </c>
      <c r="AG29" s="196">
        <f>(B30+C30+D30+H30+J30+K30+L30+M30+N30+O30+V30+W30+X30)/1000</f>
        <v>0.708</v>
      </c>
      <c r="AH29" s="197">
        <f>(E30+F30+G30+I30+P30+Q30+R30+S30+T30+U30+Y30+Z30+AA30)/1000</f>
        <v>3.292</v>
      </c>
      <c r="AI29" s="198">
        <f>(AB30+AC30+AD30)/1000</f>
        <v>0</v>
      </c>
      <c r="AJ29" s="208">
        <f>SUM(AG29:AI30)</f>
        <v>4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v>708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3292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75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76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77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78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69</v>
      </c>
      <c r="AF35" s="207" t="s">
        <v>79</v>
      </c>
      <c r="AG35" s="196">
        <f>(B36+C36+D36+H36+J36+K36+L36+M36+N36+O36+V36+W36+X36)/1000</f>
        <v>0.23</v>
      </c>
      <c r="AH35" s="197">
        <f>(E36+F36+G36+I36+P36+Q36+R36+S36+T36+U36+Y36+Z36+AA36)/1000</f>
        <v>1.54</v>
      </c>
      <c r="AI35" s="198">
        <f>(AB36+AC36+AD36)/1000</f>
        <v>0</v>
      </c>
      <c r="AJ35" s="208">
        <f>SUM(AG35:AI36)</f>
        <v>1.77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P35*F12</f>
        <v>1540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80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81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82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69</v>
      </c>
      <c r="AF39" s="207" t="s">
        <v>83</v>
      </c>
      <c r="AG39" s="196">
        <f>(B40+C40+D40+H40+J40+K40+L40+M40+N40+O40+V40+W40+X40)/1000</f>
        <v>0.12176</v>
      </c>
      <c r="AH39" s="197">
        <f>(E40+F40+G40+I40+P40+Q40+R40+S40+T40+U40+Y40+Z40+AA40)/1000</f>
        <v>0.5278</v>
      </c>
      <c r="AI39" s="198">
        <f>(AB40+AC40+AD40)/1000</f>
        <v>0</v>
      </c>
      <c r="AJ39" s="208">
        <f>SUM(AG39:AI40)</f>
        <v>0.64956</v>
      </c>
    </row>
    <row r="40" spans="1:38" customHeight="1" ht="9.4">
      <c r="A40" s="205"/>
      <c r="B40" s="81">
        <f>B39*F11</f>
        <v>27.76</v>
      </c>
      <c r="C40" s="82">
        <f>C39*F11</f>
        <v>0</v>
      </c>
      <c r="D40" s="82">
        <f>D39*F11</f>
        <v>0</v>
      </c>
      <c r="E40" s="82">
        <f>E39*F12</f>
        <v>112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24</v>
      </c>
      <c r="K40" s="82">
        <f>K39*F11</f>
        <v>6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40</v>
      </c>
      <c r="P40" s="82">
        <f>P39*F12</f>
        <v>100.8</v>
      </c>
      <c r="Q40" s="82">
        <f>Q39*F12</f>
        <v>28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168</v>
      </c>
      <c r="V40" s="81">
        <f>V39*F11</f>
        <v>24</v>
      </c>
      <c r="W40" s="82">
        <f>W39*F11</f>
        <v>0</v>
      </c>
      <c r="X40" s="82">
        <f>X39*F11</f>
        <v>0</v>
      </c>
      <c r="Y40" s="82">
        <v>119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84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/>
      <c r="N41" s="98"/>
      <c r="O41" s="98"/>
      <c r="P41" s="98"/>
      <c r="Q41" s="98">
        <v>0.009</v>
      </c>
      <c r="R41" s="103"/>
      <c r="S41" s="103"/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85</v>
      </c>
      <c r="AG41" s="215">
        <f>B42+C42+D42+H42+J42+K42+L42+M42+N42+O42+V42+W42+X42</f>
        <v>0.064</v>
      </c>
      <c r="AH41" s="216">
        <f>E42+F42+G42+I42+P42+Q42+R42+S42+T42+U42+Y42+Z42+AA42</f>
        <v>0.286</v>
      </c>
      <c r="AI41" s="217">
        <f>AB42+AC42+AD42</f>
        <v>0</v>
      </c>
      <c r="AJ41" s="218">
        <f>SUM(AG41:AI42)</f>
        <v>0.35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f>K41*F11</f>
        <v>0.056</v>
      </c>
      <c r="L42" s="113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v>0.258</v>
      </c>
      <c r="R42" s="113">
        <f>R41*F12</f>
        <v>0</v>
      </c>
      <c r="S42" s="108">
        <f>S41*F12</f>
        <v>0</v>
      </c>
      <c r="T42" s="110">
        <f>T41*F12</f>
        <v>0</v>
      </c>
      <c r="U42" s="114">
        <f>U41*F12</f>
        <v>0</v>
      </c>
      <c r="V42" s="107">
        <f>V41*F11</f>
        <v>0.008</v>
      </c>
      <c r="W42" s="108">
        <f>W41*F11</f>
        <v>0</v>
      </c>
      <c r="X42" s="108">
        <f>X41*F11</f>
        <v>0</v>
      </c>
      <c r="Y42" s="108">
        <f>Y41*F12</f>
        <v>0.028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86</v>
      </c>
      <c r="B43" s="97">
        <v>0.113</v>
      </c>
      <c r="C43" s="98"/>
      <c r="D43" s="98"/>
      <c r="E43" s="98">
        <v>0.147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87</v>
      </c>
      <c r="AF43" s="207" t="s">
        <v>88</v>
      </c>
      <c r="AG43" s="219">
        <f>B44+C44+D44+H44+J44+K44+L44+M44+N44+O44+V44+W44+X44</f>
        <v>0.9</v>
      </c>
      <c r="AH43" s="218">
        <f>E44+F44+G44+I44+P44+Q44+R44+S44+T44+U44+Y44+Z44+AA44</f>
        <v>4.1</v>
      </c>
      <c r="AI43" s="220">
        <f>AB44+AC44+AD44</f>
        <v>0</v>
      </c>
      <c r="AJ43" s="218">
        <f>SUM(AG43:AI44)</f>
        <v>5</v>
      </c>
    </row>
    <row r="44" spans="1:38" customHeight="1" ht="9.4">
      <c r="A44" s="205"/>
      <c r="B44" s="119">
        <v>0.9</v>
      </c>
      <c r="C44" s="113">
        <f>C43*F11</f>
        <v>0</v>
      </c>
      <c r="D44" s="113">
        <f>D43*F11</f>
        <v>0</v>
      </c>
      <c r="E44" s="113">
        <v>4.1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89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69</v>
      </c>
      <c r="AF45" s="207" t="s">
        <v>90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91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0.17</v>
      </c>
      <c r="AA47" s="92"/>
      <c r="AB47" s="89"/>
      <c r="AC47" s="89"/>
      <c r="AD47" s="95"/>
      <c r="AE47" s="206" t="s">
        <v>87</v>
      </c>
      <c r="AF47" s="207" t="s">
        <v>92</v>
      </c>
      <c r="AG47" s="222">
        <f>B48+C48+D48+H48+J48+K48+L48+M48+N48+O48+V48+W48+X48</f>
        <v>1.24</v>
      </c>
      <c r="AH47" s="216">
        <f>E48+F48+G48+I48+P48+Q48+R48+S48+T48+U48+Y48+Z48+AA48</f>
        <v>4.76</v>
      </c>
      <c r="AI47" s="217">
        <f>AB48+AC48+AD48</f>
        <v>0</v>
      </c>
      <c r="AJ47" s="216">
        <f>SUM(AG47:AI48)</f>
        <v>6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1.24</v>
      </c>
      <c r="X48" s="82">
        <f>X47*F11</f>
        <v>0</v>
      </c>
      <c r="Y48" s="82">
        <f>Y47*F12</f>
        <v>0</v>
      </c>
      <c r="Z48" s="82">
        <v>4.76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93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15</v>
      </c>
      <c r="L49" s="89"/>
      <c r="M49" s="89"/>
      <c r="N49" s="89"/>
      <c r="O49" s="89"/>
      <c r="P49" s="89"/>
      <c r="Q49" s="89">
        <v>20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69</v>
      </c>
      <c r="AF49" s="207" t="s">
        <v>94</v>
      </c>
      <c r="AG49" s="215">
        <f>(B50+C50+D50+H50+J50+K50+L50+M50+N50+O50+V50+W50+X50)/1000</f>
        <v>0.12</v>
      </c>
      <c r="AH49" s="208">
        <f>(E50+F50+G50+I50+P50+Q50+R50+S50+T50+U50+Y50+Z50+AA50)/1000</f>
        <v>0.56</v>
      </c>
      <c r="AI49" s="221">
        <f>(AB50+AC50+AD50)/1000</f>
        <v>0</v>
      </c>
      <c r="AJ49" s="208">
        <f>SUM(AG49:AI50)</f>
        <v>0.68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f>K49*F11</f>
        <v>120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f>Q49*F12</f>
        <v>560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95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96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97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98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99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100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101</v>
      </c>
      <c r="AF55" s="207" t="s">
        <v>102</v>
      </c>
      <c r="AG55" s="222" t="str">
        <f>B56+C56+D56+H56+J56+K56+L56+M56+N56+O56+V56+W56+X56</f>
        <v>0</v>
      </c>
      <c r="AH55" s="216">
        <f>E56+F56+G56+I56+P56+Q56+R56+S56+T56+U56+Y56+Z56+AA56</f>
        <v>4.5</v>
      </c>
      <c r="AI55" s="217">
        <f>AB56+AC56+AD56</f>
        <v>0</v>
      </c>
      <c r="AJ55" s="216">
        <f>SUM(AG55:AI56)</f>
        <v>4.5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103</v>
      </c>
      <c r="W56" s="82">
        <f>W55*F11</f>
        <v>0</v>
      </c>
      <c r="X56" s="82">
        <f>X55*F11</f>
        <v>0</v>
      </c>
      <c r="Y56" s="82">
        <v>4.5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104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206"/>
      <c r="AF57" s="207" t="s">
        <v>105</v>
      </c>
      <c r="AG57" s="215">
        <f>(B58+C58+D58+H58+J58+K58+L58+M58+N58+O58+V58+W58+X58)/1000</f>
        <v>0.234</v>
      </c>
      <c r="AH57" s="208">
        <f>(E58+F58+G58+I58+P58+Q58+R58+S58+T58+U58+Y58+Z58+AA58)/1000</f>
        <v>1.056</v>
      </c>
      <c r="AI57" s="221">
        <f>(AB58+AC58+AD58)/1000</f>
        <v>0</v>
      </c>
      <c r="AJ57" s="208">
        <f>SUM(AG57:AI58)</f>
        <v>1.29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6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28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228</v>
      </c>
      <c r="W58" s="82">
        <f>W57*F11</f>
        <v>0</v>
      </c>
      <c r="X58" s="82">
        <f>X57*F11</f>
        <v>0</v>
      </c>
      <c r="Y58" s="82">
        <v>1028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106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107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108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69</v>
      </c>
      <c r="AF61" s="207" t="s">
        <v>109</v>
      </c>
      <c r="AG61" s="215">
        <f>(B62+C62+D62+H62+J62+K62+L62+M62+N62+O62+V62+W62+X62)/1000</f>
        <v>0</v>
      </c>
      <c r="AH61" s="208">
        <f>(E62+F62+G62+I62+P62+Q62+R62+S62+T62+U62+Y62+Z62+AA62)/1000</f>
        <v>0</v>
      </c>
      <c r="AI61" s="221">
        <f>(AB62+AC62+AD62)/1000</f>
        <v>0</v>
      </c>
      <c r="AJ61" s="208">
        <f>SUM(AG61:AI62)</f>
        <v>0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110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111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112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113</v>
      </c>
      <c r="AG65" s="215">
        <f>(B66+C66+D66+H66+J66+K66+L66+M66+N66+O66+V66+W66+X66)/1000</f>
        <v>0.311</v>
      </c>
      <c r="AH65" s="208">
        <f>(E66+F66+G66+I66+P66+Q66+R66+S66+T66+U66+Y66+Z66+AA66)/1000</f>
        <v>1.29948</v>
      </c>
      <c r="AI65" s="221">
        <f>(AB66+AC66+AD66)/1000</f>
        <v>0</v>
      </c>
      <c r="AJ65" s="208">
        <f>SUM(AG65:AI66)</f>
        <v>1.61048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311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1299.48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114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115</v>
      </c>
      <c r="AG67" s="215">
        <f>(B68+C68+D68+H68+J68+K68+L68+M68+N68+O68+V68+W68+X68)/1000</f>
        <v>0</v>
      </c>
      <c r="AH67" s="208">
        <f>(E68+F68+G68+I68+P68+Q68+R68+S68+T68+U68+Y68+Z68+AA68)/1000</f>
        <v>0</v>
      </c>
      <c r="AI67" s="221">
        <f>(AB68+AC68+AD68)/1000</f>
        <v>0</v>
      </c>
      <c r="AJ67" s="208">
        <f>SUM(AG67:AI68)</f>
        <v>0</v>
      </c>
    </row>
    <row r="68" spans="1:38" customHeight="1" ht="8.25">
      <c r="A68" s="22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116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мол овсяная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мол овсяная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яблоко</v>
      </c>
      <c r="I74" s="231" t="str">
        <f>I19</f>
        <v>яблоко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 t="str">
        <f>M19</f>
        <v>помидор солёный</v>
      </c>
      <c r="N74" s="226" t="str">
        <f>N19</f>
        <v> хлеб</v>
      </c>
      <c r="O74" s="226" t="str">
        <f>O19</f>
        <v>каша рисовая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 t="str">
        <f>S19</f>
        <v>помидор солёный</v>
      </c>
      <c r="T74" s="226" t="str">
        <f>T19</f>
        <v> хлеб</v>
      </c>
      <c r="U74" s="232" t="str">
        <f>U19</f>
        <v>каша рисовая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56</v>
      </c>
      <c r="AH74" s="201"/>
      <c r="AI74" s="201"/>
      <c r="AJ74" s="201"/>
    </row>
    <row r="75" spans="1:38" customHeight="1" ht="10.5">
      <c r="A75" s="131" t="s">
        <v>57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58</v>
      </c>
      <c r="AJ75" s="193" t="s">
        <v>59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117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118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119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120</v>
      </c>
      <c r="AG80" s="196">
        <f>(B81+C81+D81+H81+J81+K81+L81+M81+N81+O81+V81+W81+X81)/1000</f>
        <v>0.104</v>
      </c>
      <c r="AH80" s="197">
        <f>(E81+F81+G81+I81+P81+Q81+R81+S81+T81+U81+Y81+Z81+AA81)/1000</f>
        <v>0.416</v>
      </c>
      <c r="AI80" s="198">
        <f>(AB81+AC81+AD81)/1000</f>
        <v>0</v>
      </c>
      <c r="AJ80" s="208">
        <f>SUM(AG80:AG81)</f>
        <v>0.104</v>
      </c>
    </row>
    <row r="81" spans="1:38" customHeight="1" ht="9.4">
      <c r="A81" s="239"/>
      <c r="B81" s="81">
        <f>B80*F11</f>
        <v>104</v>
      </c>
      <c r="C81" s="82">
        <f>C80*F11</f>
        <v>0</v>
      </c>
      <c r="D81" s="82">
        <f>D80*F11</f>
        <v>0</v>
      </c>
      <c r="E81" s="82">
        <v>416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121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122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123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/>
      <c r="N84" s="89"/>
      <c r="O84" s="89"/>
      <c r="P84" s="89"/>
      <c r="Q84" s="89"/>
      <c r="R84" s="88">
        <v>13.5</v>
      </c>
      <c r="S84" s="88"/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124</v>
      </c>
      <c r="AG84" s="196">
        <f>(B85+C85+D85+H85+J85+K85+L85+M85+N85+O85+V85+W85+X85)/1000</f>
        <v>0.24176</v>
      </c>
      <c r="AH84" s="197">
        <f>(E85+F85+G85+I85+P85+Q85+R85+S85+T85+U85+Y85+Z85+AA85)/1000</f>
        <v>0.988</v>
      </c>
      <c r="AI84" s="198">
        <f>(AB85+AC85+AD85)/1000</f>
        <v>0</v>
      </c>
      <c r="AJ84" s="208">
        <f>SUM(AG84:AG85)</f>
        <v>0.24176</v>
      </c>
    </row>
    <row r="85" spans="1:38" customHeight="1" ht="9.4">
      <c r="A85" s="239"/>
      <c r="B85" s="81">
        <f>B84*F11</f>
        <v>27.76</v>
      </c>
      <c r="C85" s="82">
        <f>C84*F11</f>
        <v>108</v>
      </c>
      <c r="D85" s="82">
        <f>D84*F11</f>
        <v>0</v>
      </c>
      <c r="E85" s="82">
        <f>E84*F12</f>
        <v>112</v>
      </c>
      <c r="F85" s="82">
        <f>F84*F12</f>
        <v>420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90</v>
      </c>
      <c r="M85" s="82">
        <f>M84*F11</f>
        <v>0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378</v>
      </c>
      <c r="S85" s="82">
        <f>S84*F12</f>
        <v>0</v>
      </c>
      <c r="T85" s="84">
        <f>T84*F12</f>
        <v>0</v>
      </c>
      <c r="U85" s="85">
        <f>U84*F12</f>
        <v>0</v>
      </c>
      <c r="V85" s="81">
        <f>V84*F11</f>
        <v>16</v>
      </c>
      <c r="W85" s="82">
        <f>W84*F11</f>
        <v>0</v>
      </c>
      <c r="X85" s="82">
        <f>X84*F11</f>
        <v>0</v>
      </c>
      <c r="Y85" s="82">
        <v>78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125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126</v>
      </c>
      <c r="AG86" s="196">
        <f>(B87+C87+D87+H87+J87+K87+L87+M87+N87+O87+V87+W87+X87)/1000</f>
        <v>0.199</v>
      </c>
      <c r="AH86" s="197">
        <f>(E87+F87+G87+I87+P87+Q87+R87+S87+T87+U87+Y87+Z87+AA87)/1000</f>
        <v>0.9408</v>
      </c>
      <c r="AI86" s="198">
        <f>(AB87+AC87+AD87)/1000</f>
        <v>0</v>
      </c>
      <c r="AJ86" s="208">
        <f>SUM(AG86:AG87)</f>
        <v>0.199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199</v>
      </c>
      <c r="W87" s="82">
        <f>W86*F11</f>
        <v>0</v>
      </c>
      <c r="X87" s="82">
        <f>X86*F11</f>
        <v>0</v>
      </c>
      <c r="Y87" s="82">
        <f>Y86*F12</f>
        <v>940.8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127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128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129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130</v>
      </c>
      <c r="AG90" s="196">
        <f>(B91+C91+D91+H91+J91+K91+L91+M91+N91+O91+V91+W91+X91)/1000</f>
        <v>0.18</v>
      </c>
      <c r="AH90" s="197">
        <f>(E91+F91+G91+I91+P91+Q91+R91+S91+T91+U91+Y91+Z91+AA91)/1000</f>
        <v>1.05</v>
      </c>
      <c r="AI90" s="198">
        <f>(AB91+AC91+AD91)/1000</f>
        <v>0</v>
      </c>
      <c r="AJ90" s="208">
        <f>SUM(AG90:AG91)</f>
        <v>0.18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180</v>
      </c>
      <c r="E91" s="82">
        <f>E90*F12</f>
        <v>0</v>
      </c>
      <c r="F91" s="82">
        <f>F90*F12</f>
        <v>0</v>
      </c>
      <c r="G91" s="83">
        <f>G90*F12</f>
        <v>1050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131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132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133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134</v>
      </c>
      <c r="AG94" s="196">
        <f>(B95+C95+D95+H95+J95+K95+L95+M95+N95+O95+V95+W95+X95)/1000</f>
        <v>0.15</v>
      </c>
      <c r="AH94" s="197">
        <f>(E95+F95+G95+I95+P95+Q95+R95+S95+T95+U95+Y95+Z95+AA95)/1000</f>
        <v>0.63</v>
      </c>
      <c r="AI94" s="198">
        <f>(AB95+AC95+AD95)/1000</f>
        <v>0</v>
      </c>
      <c r="AJ94" s="208">
        <f>SUM(AG94:AG95)</f>
        <v>0.15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150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630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135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136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137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138</v>
      </c>
      <c r="AG98" s="196">
        <f>(B99+C99+D99+H99+J99+K99+L99+M99+N99+O99+V99+W99+X99)/1000</f>
        <v>0</v>
      </c>
      <c r="AH98" s="197">
        <f>(E99+F99+G99+I99+P99+Q99+R99+S99+T99+U99+Y99+Z99+AA99)/1000</f>
        <v>0</v>
      </c>
      <c r="AI98" s="198">
        <f>(AB99+AC99+AD99)/1000</f>
        <v>0</v>
      </c>
      <c r="AJ98" s="208">
        <f>SUM(AG98:AG99)</f>
        <v>0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139</v>
      </c>
      <c r="B100" s="94"/>
      <c r="C100" s="89"/>
      <c r="D100" s="89"/>
      <c r="E100" s="89"/>
      <c r="F100" s="89"/>
      <c r="G100" s="90"/>
      <c r="H100" s="91">
        <v>150</v>
      </c>
      <c r="I100" s="93">
        <v>150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140</v>
      </c>
      <c r="AG100" s="196">
        <f>(B101+C101+D101+H101+J101+K101+L101+M101+N101+O101+V101+W101+X101)/1000</f>
        <v>1.2</v>
      </c>
      <c r="AH100" s="197">
        <f>(E101+F101+G101+I101+P101+Q101+R101+S101+T101+U101+Y101+Z101+AA101)/1000</f>
        <v>4.2</v>
      </c>
      <c r="AI100" s="198">
        <f>(AB101+AC101+AD101)/1000</f>
        <v>0</v>
      </c>
      <c r="AJ100" s="208">
        <f>SUM(AG100:AG101)</f>
        <v>1.2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1200</v>
      </c>
      <c r="I101" s="86">
        <f>I100*F12</f>
        <v>4200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141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142</v>
      </c>
      <c r="B104" s="94"/>
      <c r="C104" s="89"/>
      <c r="D104" s="89"/>
      <c r="E104" s="89"/>
      <c r="F104" s="89"/>
      <c r="G104" s="90"/>
      <c r="H104" s="91"/>
      <c r="I104" s="93"/>
      <c r="J104" s="94">
        <v>112.73</v>
      </c>
      <c r="K104" s="89"/>
      <c r="L104" s="89"/>
      <c r="M104" s="89"/>
      <c r="N104" s="89"/>
      <c r="O104" s="89"/>
      <c r="P104" s="89">
        <v>135.3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143</v>
      </c>
      <c r="AG104" s="196">
        <f>(B105+C105+D105+H105+J105+K105+L105+M105+N105+O105+V105+W105+X105)/1000</f>
        <v>0.90184</v>
      </c>
      <c r="AH104" s="197">
        <f>(E105+F105+G105+I105+P105+Q105+R105+S105+T105+U105+Y105+Z105+AA105)/1000</f>
        <v>3.7884</v>
      </c>
      <c r="AI104" s="198">
        <f>(AB105+AC105+AD105)/1000</f>
        <v>0</v>
      </c>
      <c r="AJ104" s="208">
        <f>SUM(AG104:AG105)</f>
        <v>0.90184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f>J104*F11</f>
        <v>901.84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3788.4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144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/>
      <c r="N106" s="89"/>
      <c r="O106" s="89"/>
      <c r="P106" s="89"/>
      <c r="Q106" s="89"/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145</v>
      </c>
      <c r="AG106" s="196">
        <f>(B107+C107+D107+H107+J107+K107+L107+M107+N107+O107+V107+W107+X107)/1000</f>
        <v>0</v>
      </c>
      <c r="AH106" s="197">
        <f>(E107+F107+G107+I107+P107+Q107+R107+S107+T107+U107+Y107+Z107+AA107)/1000</f>
        <v>0</v>
      </c>
      <c r="AI106" s="198">
        <f>(AB107+AC107+AD107)/1000</f>
        <v>0</v>
      </c>
      <c r="AJ106" s="208">
        <f>SUM(AG106:AG107)</f>
        <v>0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146</v>
      </c>
      <c r="B108" s="94"/>
      <c r="C108" s="89"/>
      <c r="D108" s="89"/>
      <c r="E108" s="89"/>
      <c r="F108" s="89"/>
      <c r="G108" s="90"/>
      <c r="H108" s="91"/>
      <c r="I108" s="93"/>
      <c r="J108" s="146" t="s">
        <v>147</v>
      </c>
      <c r="K108" s="89"/>
      <c r="L108" s="89"/>
      <c r="M108" s="89"/>
      <c r="N108" s="89"/>
      <c r="O108" s="89"/>
      <c r="P108" s="89">
        <v>9</v>
      </c>
      <c r="Q108" s="89"/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148</v>
      </c>
      <c r="AG108" s="196">
        <f>(B109+C109+D109+H109+J109+K109+L109+M109+N109+O109+V109+W109+X109)/1000</f>
        <v>0.068</v>
      </c>
      <c r="AH108" s="197">
        <f>(E109+F109+G109+I109+P109+Q109+R109+S109+T109+U109+Y109+Z109+AA109)/1000</f>
        <v>0.252</v>
      </c>
      <c r="AI108" s="198">
        <f>(AB109+AC109+AD109)/1000</f>
        <v>0</v>
      </c>
      <c r="AJ108" s="208">
        <f>SUM(AG108:AG109)</f>
        <v>0.068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149</v>
      </c>
      <c r="K109" s="82">
        <f>K108*F11</f>
        <v>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252</v>
      </c>
      <c r="Q109" s="82">
        <f>Q108*F12</f>
        <v>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150</v>
      </c>
      <c r="B110" s="94"/>
      <c r="C110" s="89"/>
      <c r="D110" s="89"/>
      <c r="E110" s="89"/>
      <c r="F110" s="89"/>
      <c r="G110" s="90"/>
      <c r="H110" s="91"/>
      <c r="I110" s="93"/>
      <c r="J110" s="146" t="s">
        <v>151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152</v>
      </c>
      <c r="AG110" s="196">
        <f>(B111+C111+D111+H111+J111+K111+L111+M111+N111+O111+V111+W111+X111)/1000</f>
        <v>0.064</v>
      </c>
      <c r="AH110" s="197">
        <f>(E111+F111+G111+I111+P111+Q111+R111+S111+T111+U111+Y111+Z111+AA111)/1000</f>
        <v>0.266</v>
      </c>
      <c r="AI110" s="198">
        <f>(AB111+AC111+AD111)/1000</f>
        <v>0</v>
      </c>
      <c r="AJ110" s="208">
        <f>SUM(AG110:AG111)</f>
        <v>0.064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64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v>266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153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154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155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156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157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158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159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>
        <v>32.5</v>
      </c>
      <c r="N118" s="89"/>
      <c r="O118" s="89"/>
      <c r="P118" s="89"/>
      <c r="Q118" s="89"/>
      <c r="R118" s="88"/>
      <c r="S118" s="88">
        <v>53.5</v>
      </c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160</v>
      </c>
      <c r="AG118" s="196">
        <f>(B119+C119+D119+H119+J119+K119+L119+M119+N119+O119+V119+W119+X119)/1000</f>
        <v>0.262</v>
      </c>
      <c r="AH118" s="197">
        <f>(E119+F119+G119+I119+P119+Q119+R119+S119+T119+U119+Y119+Z119+AA119)/1000</f>
        <v>1.498</v>
      </c>
      <c r="AI118" s="198">
        <f>(AB119+AC119+AD119)/1000</f>
        <v>0</v>
      </c>
      <c r="AJ118" s="208">
        <f>SUM(AG118:AG119)</f>
        <v>0.262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v>262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1498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161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162</v>
      </c>
      <c r="AG120" s="196">
        <f>(B121+C121+D121+H121+J121+K121+L121+M121+N121+O121+V121+W121+X121)/1000</f>
        <v>0.2</v>
      </c>
      <c r="AH120" s="197">
        <f>(E121+F121+G121+I121+P121+Q121+R121+S121+T121+U121+Y121+Z121+AA121)/1000</f>
        <v>0.84</v>
      </c>
      <c r="AI120" s="198">
        <f>(AB121+AC121+AD121)/1000</f>
        <v>0</v>
      </c>
      <c r="AJ120" s="208">
        <f>SUM(AG120:AG121)</f>
        <v>0.2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200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840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163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164</v>
      </c>
      <c r="AG122" s="196">
        <f>(B123+C123+D123+H123+J123+K123+L123+M123+N123+O123+V123+W123+X123)/1000</f>
        <v>0.24</v>
      </c>
      <c r="AH122" s="197">
        <f>(E123+F123+G123+I123+P123+Q123+R123+S123+T123+U123+Y123+Z123+AA123)/1000</f>
        <v>0.84</v>
      </c>
      <c r="AI122" s="198">
        <f>(AB123+AC123+AD123)/1000</f>
        <v>0</v>
      </c>
      <c r="AJ122" s="208">
        <f>SUM(AG122:AG123)</f>
        <v>0.24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240</v>
      </c>
      <c r="E123" s="82">
        <f>E122*F12</f>
        <v>0</v>
      </c>
      <c r="F123" s="82">
        <f>F122*F12</f>
        <v>0</v>
      </c>
      <c r="G123" s="83">
        <f>G122*F12</f>
        <v>840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165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166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167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168</v>
      </c>
      <c r="AG126" s="196">
        <f>(B127+C127+D127+H127+J127+K127+L127+M127+N127+O127+V127+W127+X127)/1000</f>
        <v>0.00144</v>
      </c>
      <c r="AH126" s="197">
        <f>(E127+F127+G127+I127+P127+Q127+R127+S127+T127+U127+Y127+Z127+AA127)/1000</f>
        <v>0.0056</v>
      </c>
      <c r="AI126" s="198">
        <f>(AB127+AC127+AD127)/1000</f>
        <v>0</v>
      </c>
      <c r="AJ126" s="208">
        <f>SUM(AG126:AG127)</f>
        <v>0.00144</v>
      </c>
    </row>
    <row r="127" spans="1:38" customHeight="1" ht="9.4">
      <c r="A127" s="239"/>
      <c r="B127" s="81">
        <f>B126*F11</f>
        <v>0</v>
      </c>
      <c r="C127" s="82">
        <f>C126*F11</f>
        <v>1.44</v>
      </c>
      <c r="D127" s="82">
        <f>D126*F11</f>
        <v>0</v>
      </c>
      <c r="E127" s="82">
        <f>E126*F12</f>
        <v>0</v>
      </c>
      <c r="F127" s="82">
        <f>F126*F12</f>
        <v>5.6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169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170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171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/>
      <c r="N130" s="89"/>
      <c r="O130" s="89">
        <v>1.1</v>
      </c>
      <c r="P130" s="89">
        <v>1</v>
      </c>
      <c r="Q130" s="89">
        <v>1</v>
      </c>
      <c r="R130" s="88"/>
      <c r="S130" s="88"/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172</v>
      </c>
      <c r="AG130" s="196">
        <f>(B131+C131+D131+H131+J131+K131+L131+M131+N131+O131+V131+W131+X131)/1000</f>
        <v>0.0276</v>
      </c>
      <c r="AH130" s="197">
        <f>(E131+F131+G131+I131+P131+Q131+R131+S131+T131+U131+Y131+Z131+AA131)/1000</f>
        <v>0.1204</v>
      </c>
      <c r="AI130" s="198">
        <f>(AB131+AC131+AD131)/1000</f>
        <v>0</v>
      </c>
      <c r="AJ130" s="208">
        <f>SUM(AG130:AG131)</f>
        <v>0.0276</v>
      </c>
    </row>
    <row r="131" spans="1:38" customHeight="1" ht="9.4">
      <c r="A131" s="239"/>
      <c r="B131" s="81">
        <f>B130*F11</f>
        <v>4</v>
      </c>
      <c r="C131" s="82">
        <f>C130*F11</f>
        <v>0</v>
      </c>
      <c r="D131" s="82">
        <f>D130*F11</f>
        <v>0</v>
      </c>
      <c r="E131" s="82">
        <f>E130*F12</f>
        <v>16.8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6.4</v>
      </c>
      <c r="K131" s="82">
        <f>K130*F11</f>
        <v>6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8.8</v>
      </c>
      <c r="P131" s="82">
        <f>P130*F12</f>
        <v>28</v>
      </c>
      <c r="Q131" s="82">
        <f>Q130*F12</f>
        <v>28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36.4</v>
      </c>
      <c r="V131" s="81">
        <f>V130*F11</f>
        <v>2.4</v>
      </c>
      <c r="W131" s="82">
        <f>W130*F11</f>
        <v>0</v>
      </c>
      <c r="X131" s="82">
        <f>X130*F11</f>
        <v>0</v>
      </c>
      <c r="Y131" s="82">
        <f>Y130*F12</f>
        <v>11.2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173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174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175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176</v>
      </c>
      <c r="AG134" s="196">
        <f>(B135+C135+D135+H135+J135+K135+L135+M135+N135+O135+V135+W135+X135)/1000</f>
        <v>0.008</v>
      </c>
      <c r="AH134" s="197">
        <f>(E135+F135+G135+I135+P135+Q135+R135+S135+T135+U135+Y135+Z135+AA135)/1000</f>
        <v>0.03836</v>
      </c>
      <c r="AI134" s="198">
        <f>(AB135+AC135+AD135)/1000</f>
        <v>0</v>
      </c>
      <c r="AJ134" s="208">
        <f>SUM(AG134:AG135)</f>
        <v>0.008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8</v>
      </c>
      <c r="W135" s="82">
        <f>W134*F11</f>
        <v>0</v>
      </c>
      <c r="X135" s="82">
        <f>X134*F11</f>
        <v>0</v>
      </c>
      <c r="Y135" s="82">
        <f>Y134*F12</f>
        <v>38.36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177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178</v>
      </c>
      <c r="R138" s="151"/>
      <c r="S138" s="244"/>
      <c r="T138" s="244"/>
      <c r="U138" s="244"/>
      <c r="V138" s="8"/>
      <c r="W138" s="245" t="s">
        <v>179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180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181</v>
      </c>
      <c r="B140" s="7"/>
      <c r="C140" s="18" t="s">
        <v>182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183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184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180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02.04.25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2025-04-04T10:03:39+03:00</dcterms:created>
  <dcterms:modified xsi:type="dcterms:W3CDTF">2025-04-04T09:59:08+03:00</dcterms:modified>
  <dc:title>Untitled Spreadsheet</dc:title>
  <dc:description/>
  <dc:subject/>
  <cp:keywords/>
  <cp:category/>
</cp:coreProperties>
</file>